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ink/ink1.xml" ContentType="application/inkml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Z:\ABC_Business\Projects\2022_Projects\22-2251_Churchfield_Proctor\Planning\"/>
    </mc:Choice>
  </mc:AlternateContent>
  <xr:revisionPtr revIDLastSave="0" documentId="8_{1A4C6F24-BA2C-49BC-B291-CE41C54F7A2B}" xr6:coauthVersionLast="47" xr6:coauthVersionMax="47" xr10:uidLastSave="{00000000-0000-0000-0000-000000000000}"/>
  <bookViews>
    <workbookView xWindow="22932" yWindow="-108" windowWidth="23256" windowHeight="12600" xr2:uid="{3A91F639-DDA0-4398-BA92-986EF93201C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8" i="1" l="1"/>
  <c r="D109" i="1"/>
  <c r="C103" i="1"/>
  <c r="F64" i="1"/>
  <c r="H40" i="1"/>
  <c r="H38" i="1"/>
  <c r="H56" i="1" s="1"/>
  <c r="B88" i="1"/>
  <c r="H58" i="1" s="1"/>
  <c r="H8" i="1" l="1"/>
  <c r="H9" i="1"/>
  <c r="H10" i="1"/>
  <c r="H11" i="1"/>
  <c r="H12" i="1"/>
  <c r="H7" i="1"/>
  <c r="F8" i="1"/>
  <c r="F9" i="1"/>
  <c r="F10" i="1"/>
  <c r="F11" i="1"/>
  <c r="F12" i="1"/>
  <c r="F7" i="1"/>
  <c r="D13" i="1"/>
  <c r="F13" i="1" l="1"/>
</calcChain>
</file>

<file path=xl/sharedStrings.xml><?xml version="1.0" encoding="utf-8"?>
<sst xmlns="http://schemas.openxmlformats.org/spreadsheetml/2006/main" count="106" uniqueCount="94">
  <si>
    <t xml:space="preserve">Private </t>
  </si>
  <si>
    <t>House Type</t>
  </si>
  <si>
    <t>No.</t>
  </si>
  <si>
    <t>GIA m2</t>
  </si>
  <si>
    <t>Total GIA m2</t>
  </si>
  <si>
    <t>Sale Price</t>
  </si>
  <si>
    <t>Total sale price</t>
  </si>
  <si>
    <t>Plot no.</t>
  </si>
  <si>
    <t>Type 1</t>
  </si>
  <si>
    <t>3 bed linked with garage</t>
  </si>
  <si>
    <t>Type 2</t>
  </si>
  <si>
    <t>3 bed detached with garage</t>
  </si>
  <si>
    <t>Type 3</t>
  </si>
  <si>
    <t>3 bed semi</t>
  </si>
  <si>
    <t xml:space="preserve">Type 5 </t>
  </si>
  <si>
    <t xml:space="preserve">Type 6 </t>
  </si>
  <si>
    <t>Type 7</t>
  </si>
  <si>
    <t>2 bed semi/terrace</t>
  </si>
  <si>
    <t>20,21</t>
  </si>
  <si>
    <t>3,4</t>
  </si>
  <si>
    <t>15-20</t>
  </si>
  <si>
    <t>11-14</t>
  </si>
  <si>
    <t>1,2</t>
  </si>
  <si>
    <t>5,6,7</t>
  </si>
  <si>
    <t>Affordable</t>
  </si>
  <si>
    <t>Total Gia m2</t>
  </si>
  <si>
    <t>Build costs</t>
  </si>
  <si>
    <t>Land</t>
  </si>
  <si>
    <t>inc stamp</t>
  </si>
  <si>
    <t>Services</t>
  </si>
  <si>
    <t>Water/Gas/Electric</t>
  </si>
  <si>
    <t>Adobatble Rd/Footpath</t>
  </si>
  <si>
    <t xml:space="preserve">S104 Drainage </t>
  </si>
  <si>
    <t>10 year guarnatee</t>
  </si>
  <si>
    <t>Building control</t>
  </si>
  <si>
    <t>Drainage design</t>
  </si>
  <si>
    <t>Costs</t>
  </si>
  <si>
    <t xml:space="preserve">Plot </t>
  </si>
  <si>
    <t>Sales</t>
  </si>
  <si>
    <t xml:space="preserve">Total sales:  </t>
  </si>
  <si>
    <t>ACTUAL SALES</t>
  </si>
  <si>
    <t>Actual Scheme costs:</t>
  </si>
  <si>
    <t>ALBION STREET CROWLAND</t>
  </si>
  <si>
    <t>22 New homes</t>
  </si>
  <si>
    <t>Actual Costs</t>
  </si>
  <si>
    <t>20% off (S106)</t>
  </si>
  <si>
    <t>Total sale price GDV</t>
  </si>
  <si>
    <t>Actual Sales (GDV):</t>
  </si>
  <si>
    <t xml:space="preserve">purchase price for the 3 units </t>
  </si>
  <si>
    <t xml:space="preserve">3 x affordalbe </t>
  </si>
  <si>
    <t xml:space="preserve">1 x 2bed </t>
  </si>
  <si>
    <t>2 x 1 bed</t>
  </si>
  <si>
    <t xml:space="preserve">build costs </t>
  </si>
  <si>
    <t>22 units</t>
  </si>
  <si>
    <t xml:space="preserve">office and over heads </t>
  </si>
  <si>
    <t xml:space="preserve">Site set up, cabins , water,  electric </t>
  </si>
  <si>
    <t xml:space="preserve">less sales fees </t>
  </si>
  <si>
    <t>solicitors sale fees</t>
  </si>
  <si>
    <t xml:space="preserve">costs associated with Linc county council/ HE </t>
  </si>
  <si>
    <t xml:space="preserve">Viabilty study </t>
  </si>
  <si>
    <t xml:space="preserve">application </t>
  </si>
  <si>
    <t xml:space="preserve">Planning achitect </t>
  </si>
  <si>
    <t xml:space="preserve">structural engineer </t>
  </si>
  <si>
    <t xml:space="preserve">inc de watering </t>
  </si>
  <si>
    <t xml:space="preserve">plot 9 </t>
  </si>
  <si>
    <t xml:space="preserve">build cost </t>
  </si>
  <si>
    <t xml:space="preserve">bank fees </t>
  </si>
  <si>
    <t xml:space="preserve">profit </t>
  </si>
  <si>
    <t>inc diverting electric main left on site by LCC</t>
  </si>
  <si>
    <t>SOCIAL HOUSES PAYMENT</t>
  </si>
  <si>
    <t>plot 1</t>
  </si>
  <si>
    <t xml:space="preserve">planning </t>
  </si>
  <si>
    <t>b.regs</t>
  </si>
  <si>
    <t xml:space="preserve">flood risk </t>
  </si>
  <si>
    <t xml:space="preserve">consumables on site, skips, wc , electric, water , telephone , internet </t>
  </si>
  <si>
    <t xml:space="preserve">10 year </t>
  </si>
  <si>
    <t>site set up</t>
  </si>
  <si>
    <t xml:space="preserve">office , store/canteen , wc , water, electric </t>
  </si>
  <si>
    <t xml:space="preserve">solicitors , surveyors , Churchfield directors </t>
  </si>
  <si>
    <t>Building regs</t>
  </si>
  <si>
    <t xml:space="preserve">LCC road fees development fees </t>
  </si>
  <si>
    <t>consumables on site</t>
  </si>
  <si>
    <t xml:space="preserve">development costs </t>
  </si>
  <si>
    <t>LCC / drop kerbs</t>
  </si>
  <si>
    <t xml:space="preserve">sales </t>
  </si>
  <si>
    <t xml:space="preserve">build </t>
  </si>
  <si>
    <t xml:space="preserve">contingency </t>
  </si>
  <si>
    <t xml:space="preserve">selling fees </t>
  </si>
  <si>
    <t>solicitor fees</t>
  </si>
  <si>
    <t>bank fees</t>
  </si>
  <si>
    <t xml:space="preserve">plots 1&amp;2 profit </t>
  </si>
  <si>
    <t xml:space="preserve">site profit </t>
  </si>
  <si>
    <t xml:space="preserve">site gross sales </t>
  </si>
  <si>
    <t xml:space="preserve">profit from sales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</si>
</sst>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7" formatCode="&quot;£&quot;#,##0.00;\-&quot;£&quot;#,##0.00"/>
    <numFmt numFmtId="44" formatCode="_-&quot;£&quot;* #,##0.00_-;\-&quot;£&quot;* #,##0.00_-;_-&quot;£&quot;* &quot;-&quot;??_-;_-@_-"/>
    <numFmt numFmtId="164" formatCode="&quot;£&quot;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u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i/>
      <u/>
      <sz val="11"/>
      <color theme="1"/>
      <name val="Calibri"/>
      <family val="2"/>
      <scheme val="minor"/>
    </font>
    <font>
      <b/>
      <i/>
      <u/>
      <sz val="16"/>
      <color theme="1"/>
      <name val="Arial Narrow"/>
      <family val="2"/>
    </font>
    <font>
      <b/>
      <u/>
      <sz val="14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double">
        <color auto="1"/>
      </top>
      <bottom/>
      <diagonal/>
    </border>
    <border>
      <left style="double">
        <color auto="1"/>
      </left>
      <right/>
      <top style="double">
        <color auto="1"/>
      </top>
      <bottom/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/>
      <right style="double">
        <color auto="1"/>
      </right>
      <top/>
      <bottom/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double">
        <color auto="1"/>
      </left>
      <right style="double">
        <color auto="1"/>
      </right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2" fillId="0" borderId="0" xfId="0" applyFont="1"/>
    <xf numFmtId="0" fontId="3" fillId="0" borderId="0" xfId="0" applyFont="1"/>
    <xf numFmtId="44" fontId="0" fillId="0" borderId="0" xfId="0" applyNumberFormat="1"/>
    <xf numFmtId="2" fontId="0" fillId="0" borderId="0" xfId="0" applyNumberFormat="1"/>
    <xf numFmtId="2" fontId="1" fillId="0" borderId="0" xfId="0" applyNumberFormat="1" applyFont="1"/>
    <xf numFmtId="44" fontId="1" fillId="0" borderId="0" xfId="0" applyNumberFormat="1" applyFont="1"/>
    <xf numFmtId="0" fontId="4" fillId="0" borderId="0" xfId="0" applyFont="1"/>
    <xf numFmtId="0" fontId="1" fillId="0" borderId="0" xfId="0" applyFont="1"/>
    <xf numFmtId="44" fontId="1" fillId="4" borderId="0" xfId="0" applyNumberFormat="1" applyFont="1" applyFill="1"/>
    <xf numFmtId="0" fontId="0" fillId="0" borderId="1" xfId="0" applyBorder="1"/>
    <xf numFmtId="2" fontId="0" fillId="0" borderId="1" xfId="0" applyNumberFormat="1" applyBorder="1"/>
    <xf numFmtId="44" fontId="0" fillId="0" borderId="1" xfId="0" applyNumberFormat="1" applyBorder="1"/>
    <xf numFmtId="10" fontId="0" fillId="0" borderId="0" xfId="0" applyNumberFormat="1"/>
    <xf numFmtId="0" fontId="1" fillId="4" borderId="0" xfId="0" applyFont="1" applyFill="1"/>
    <xf numFmtId="0" fontId="0" fillId="4" borderId="0" xfId="0" applyFill="1"/>
    <xf numFmtId="0" fontId="1" fillId="5" borderId="2" xfId="0" applyFont="1" applyFill="1" applyBorder="1"/>
    <xf numFmtId="44" fontId="1" fillId="5" borderId="2" xfId="0" applyNumberFormat="1" applyFont="1" applyFill="1" applyBorder="1"/>
    <xf numFmtId="0" fontId="0" fillId="0" borderId="0" xfId="0" applyAlignment="1">
      <alignment horizontal="center" vertical="center"/>
    </xf>
    <xf numFmtId="44" fontId="0" fillId="4" borderId="0" xfId="0" applyNumberFormat="1" applyFill="1"/>
    <xf numFmtId="0" fontId="0" fillId="2" borderId="3" xfId="0" applyFill="1" applyBorder="1"/>
    <xf numFmtId="44" fontId="1" fillId="2" borderId="4" xfId="0" applyNumberFormat="1" applyFont="1" applyFill="1" applyBorder="1"/>
    <xf numFmtId="9" fontId="0" fillId="0" borderId="0" xfId="0" applyNumberFormat="1"/>
    <xf numFmtId="0" fontId="0" fillId="0" borderId="6" xfId="0" applyBorder="1"/>
    <xf numFmtId="0" fontId="0" fillId="0" borderId="5" xfId="0" applyBorder="1"/>
    <xf numFmtId="0" fontId="0" fillId="0" borderId="9" xfId="0" applyBorder="1"/>
    <xf numFmtId="0" fontId="1" fillId="0" borderId="10" xfId="0" applyFont="1" applyBorder="1"/>
    <xf numFmtId="0" fontId="0" fillId="0" borderId="11" xfId="0" applyBorder="1"/>
    <xf numFmtId="0" fontId="1" fillId="0" borderId="11" xfId="0" applyFont="1" applyBorder="1"/>
    <xf numFmtId="0" fontId="1" fillId="5" borderId="12" xfId="0" applyFont="1" applyFill="1" applyBorder="1"/>
    <xf numFmtId="0" fontId="0" fillId="5" borderId="13" xfId="0" applyFill="1" applyBorder="1"/>
    <xf numFmtId="0" fontId="0" fillId="0" borderId="14" xfId="0" applyBorder="1"/>
    <xf numFmtId="44" fontId="1" fillId="0" borderId="14" xfId="0" applyNumberFormat="1" applyFont="1" applyBorder="1"/>
    <xf numFmtId="44" fontId="1" fillId="5" borderId="15" xfId="0" applyNumberFormat="1" applyFont="1" applyFill="1" applyBorder="1"/>
    <xf numFmtId="0" fontId="5" fillId="0" borderId="0" xfId="0" applyFont="1"/>
    <xf numFmtId="0" fontId="0" fillId="0" borderId="16" xfId="0" applyBorder="1"/>
    <xf numFmtId="0" fontId="0" fillId="0" borderId="17" xfId="0" applyBorder="1"/>
    <xf numFmtId="44" fontId="0" fillId="0" borderId="18" xfId="0" applyNumberFormat="1" applyBorder="1"/>
    <xf numFmtId="44" fontId="1" fillId="0" borderId="18" xfId="0" applyNumberFormat="1" applyFont="1" applyBorder="1"/>
    <xf numFmtId="0" fontId="0" fillId="0" borderId="18" xfId="0" applyBorder="1"/>
    <xf numFmtId="44" fontId="0" fillId="0" borderId="19" xfId="0" applyNumberFormat="1" applyBorder="1"/>
    <xf numFmtId="0" fontId="6" fillId="0" borderId="0" xfId="0" applyFont="1"/>
    <xf numFmtId="0" fontId="1" fillId="2" borderId="8" xfId="0" applyFont="1" applyFill="1" applyBorder="1"/>
    <xf numFmtId="0" fontId="1" fillId="2" borderId="7" xfId="0" applyFont="1" applyFill="1" applyBorder="1"/>
    <xf numFmtId="0" fontId="1" fillId="2" borderId="20" xfId="0" applyFont="1" applyFill="1" applyBorder="1"/>
    <xf numFmtId="0" fontId="2" fillId="0" borderId="20" xfId="0" applyFont="1" applyBorder="1"/>
    <xf numFmtId="0" fontId="0" fillId="0" borderId="20" xfId="0" applyBorder="1"/>
    <xf numFmtId="44" fontId="0" fillId="0" borderId="20" xfId="0" applyNumberFormat="1" applyBorder="1"/>
    <xf numFmtId="49" fontId="0" fillId="0" borderId="20" xfId="0" applyNumberFormat="1" applyBorder="1"/>
    <xf numFmtId="16" fontId="0" fillId="0" borderId="20" xfId="0" applyNumberFormat="1" applyBorder="1"/>
    <xf numFmtId="0" fontId="1" fillId="0" borderId="20" xfId="0" applyFont="1" applyBorder="1"/>
    <xf numFmtId="0" fontId="1" fillId="3" borderId="20" xfId="0" applyFont="1" applyFill="1" applyBorder="1"/>
    <xf numFmtId="44" fontId="1" fillId="4" borderId="20" xfId="0" applyNumberFormat="1" applyFont="1" applyFill="1" applyBorder="1"/>
    <xf numFmtId="0" fontId="0" fillId="0" borderId="21" xfId="0" applyBorder="1"/>
    <xf numFmtId="4" fontId="0" fillId="0" borderId="0" xfId="0" applyNumberFormat="1"/>
    <xf numFmtId="7" fontId="0" fillId="0" borderId="18" xfId="0" applyNumberFormat="1" applyBorder="1"/>
    <xf numFmtId="164" fontId="0" fillId="0" borderId="0" xfId="0" applyNumberFormat="1"/>
    <xf numFmtId="164" fontId="0" fillId="0" borderId="18" xfId="0" applyNumberFormat="1" applyBorder="1"/>
    <xf numFmtId="44" fontId="7" fillId="0" borderId="0" xfId="0" applyNumberFormat="1" applyFont="1"/>
    <xf numFmtId="164" fontId="7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ustomXml" Target="../ink/ink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114225</xdr:colOff>
      <xdr:row>22</xdr:row>
      <xdr:rowOff>3165</xdr:rowOff>
    </xdr:from>
    <xdr:to>
      <xdr:col>8</xdr:col>
      <xdr:colOff>343905</xdr:colOff>
      <xdr:row>29</xdr:row>
      <xdr:rowOff>137625</xdr:rowOff>
    </xdr:to>
    <mc:AlternateContent xmlns:mc="http://schemas.openxmlformats.org/markup-compatibility/2006" xmlns:xdr14="http://schemas.microsoft.com/office/excel/2010/spreadsheetDrawing">
      <mc:Choice Requires="xdr14">
        <xdr:contentPart xmlns:r="http://schemas.openxmlformats.org/officeDocument/2006/relationships" r:id="rId1">
          <xdr14:nvContentPartPr>
            <xdr14:cNvPr id="4" name="Ink 3">
              <a:extLst>
                <a:ext uri="{FF2B5EF4-FFF2-40B4-BE49-F238E27FC236}">
                  <a16:creationId xmlns:a16="http://schemas.microsoft.com/office/drawing/2014/main" id="{DE0CBE43-B023-47DF-8B73-A7BBB4D8506B}"/>
                </a:ext>
              </a:extLst>
            </xdr14:cNvPr>
            <xdr14:cNvContentPartPr/>
          </xdr14:nvContentPartPr>
          <xdr14:nvPr macro=""/>
          <xdr14:xfrm>
            <a:off x="9896400" y="4060815"/>
            <a:ext cx="229680" cy="730080"/>
          </xdr14:xfrm>
        </xdr:contentPart>
      </mc:Choice>
      <mc:Fallback xmlns="">
        <xdr:pic>
          <xdr:nvPicPr>
            <xdr:cNvPr id="4" name="Ink 3">
              <a:extLst>
                <a:ext uri="{FF2B5EF4-FFF2-40B4-BE49-F238E27FC236}">
                  <a16:creationId xmlns:a16="http://schemas.microsoft.com/office/drawing/2014/main" id="{DE0CBE43-B023-47DF-8B73-A7BBB4D8506B}"/>
                </a:ext>
              </a:extLst>
            </xdr:cNvPr>
            <xdr:cNvPicPr/>
          </xdr:nvPicPr>
          <xdr:blipFill>
            <a:blip xmlns:r="http://schemas.openxmlformats.org/officeDocument/2006/relationships" r:embed="rId2"/>
            <a:stretch>
              <a:fillRect/>
            </a:stretch>
          </xdr:blipFill>
          <xdr:spPr>
            <a:xfrm>
              <a:off x="9887400" y="4052175"/>
              <a:ext cx="247320" cy="747720"/>
            </a:xfrm>
            <a:prstGeom prst="rect">
              <a:avLst/>
            </a:prstGeom>
          </xdr:spPr>
        </xdr:pic>
      </mc:Fallback>
    </mc:AlternateContent>
    <xdr:clientData/>
  </xdr:twoCellAnchor>
</xdr:wsDr>
</file>

<file path=xl/ink/ink1.xml><?xml version="1.0" encoding="utf-8"?>
<inkml:ink xmlns:inkml="http://www.w3.org/2003/InkML">
  <inkml:definitions>
    <inkml:context xml:id="ctx0">
      <inkml:inkSource xml:id="inkSrc0">
        <inkml:traceFormat>
          <inkml:channel name="X" type="integer" min="-2.14748E9" max="2.14748E9" units="cm"/>
          <inkml:channel name="Y" type="integer" min="-2.14748E9" max="2.14748E9" units="cm"/>
          <inkml:channel name="F" type="integer" max="32767" units="dev"/>
        </inkml:traceFormat>
        <inkml:channelProperties>
          <inkml:channelProperty channel="X" name="resolution" value="1000" units="1/cm"/>
          <inkml:channelProperty channel="Y" name="resolution" value="1000" units="1/cm"/>
          <inkml:channelProperty channel="F" name="resolution" value="0" units="1/dev"/>
        </inkml:channelProperties>
      </inkml:inkSource>
      <inkml:timestamp xml:id="ts0" timeString="2021-11-16T10:52:27.193"/>
    </inkml:context>
    <inkml:brush xml:id="br0">
      <inkml:brushProperty name="width" value="0.05" units="cm"/>
      <inkml:brushProperty name="height" value="0.05" units="cm"/>
    </inkml:brush>
  </inkml:definitions>
  <inkml:trace contextRef="#ctx0" brushRef="#br0">45 258 4224,'0'-3'424,"1"0"-1,-1 0 1,1 1 0,0 0-1,0-1 1,0-1 0,1 1-1,-1 0 1,1 1 0,-1-1-1,1 1 1,0-1 0,0 1 0,0 0-1,0 0 1,0 0 0,5-3-1,-7 4-373,1 1 0,0 0 0,-1 0 0,1 0 0,0 0 0,0 0 0,-1-1 0,1 1 0,0 0 0,-1 1 0,1-1 0,0 0 0,-1 0 0,1 0 0,0 0 0,-1 0 0,1 1 0,0-1 0,0 1 0,14 7 315,-10-5-204,16 9 397,26 22 0,-24-18-394,16 11-143,61 48 281,-84-61-238,-1-1 1,0 3-1,-1-1 0,12 20 1,-2 1-53,-2 1-1,-1 1 1,24 64 0,-26-48 11,-2 1 1,13 69-1,-21-83 9,-4-22 54,3 30-1,0 33 372,-4 1 0,-12 157-1,4-213-336,-2 0 0,-1-1 0,-14 39 0,14-49-97,0-1 0,-1-1 0,-13 18 0,0 0 152,15-21-170,-2-3-1,1 2 0,-1-1 1,0-1-1,-1 1 1,0-2-1,0 1 1,-1-2-1,0 1 1,0 0-1,-16 5 0,24-12-5,-23 12-39,-1-4-1,-45 13 1,35-13 100,22-5-42,0 0 0,0 0 1,-21 1-1,-41 0-82,31-4 27,45 0 37,-1 0 1,1 0-1,0 0 1,-1 0-1,1-1 1,0 1-1,-1 0 1,1 0-1,-1 0 1,1 0-1,0 0 1,-1-1-1,1 1 1,0 0-1,0 0 1,-1-1-1,1 1 0,0 0 1,0 0-1,-1-1 1,1 1-1,0 0 1,-1-2-1,1 1 3,0 1 0,0 0-1,0 0 1,0-1 0,-1 1-1,1 0 1,0-1-1,0 1 1,-1 0 0,1 0-1,0 0 1,0-1 0,-1 1-1,1 0 1,0 0-1,-1 0 1,1 0 0,0-1-1,-1 1 1,1 0 0,0 0-1,-1 0 1,0 0-1,1-3-145,0 2 97,4 5 27,36 50-1,-5-6 8,-12-23 10,-11-11 54,17 24 0,-28-38-52,0 3 4,1 0 0,0 0-1,0-1 1,0 1 0,1-2-1,-1 3 1,1-2 0,-1 0-1,4 2 1,-5-4 140,-4 0-122,1 0 1,0-1-1,0 1 1,-1-1-1,1 1 0,0-1 1,0 0-1,0 0 0,0 0 1,0 0-1,0 0 0,0-2 1,0 2-1,0 0 1,-1-2-1,-25-30-8,20 21 3,7 11-28,-77-104-221,69 90 225,0 1-1,1-2 1,1 1-1,1-2 1,-8-24-1,14 40 9,0-1 0,-1 0 0,1 0 0,1 0 0,-1 0 0,0 0 0,0 0 0,1 0 0,-1 0 0,1 0-1,-1 0 1,1 1 0,0-1 0,0 0 0,0 1 0,1-4 0,23-26-22,-16 21 37,3-7 117,18-32 0,-19 29-93,18-22 1,-27 39-353,11-16 184,-9 6-5629,-4 6 1965</inkml:trace>
  <inkml:trace contextRef="#ctx0" brushRef="#br0" timeOffset="1225.64">7 273 2304,'1'0'262,"-1"-1"0,0 1 0,1 0 0,-1-1 0,1 1 1,-1-1-1,1 1 0,-1 0 0,1-1 0,-1 1 0,1 0 0,-1 0 0,1 0 0,0-1 0,-1 1 1,1 0-1,-1 0 0,1 0 0,0 0 0,-1 0 0,1 0 0,-1 0 0,1 0 0,0 0 0,-1 0 1,1 0-1,0 1 0,1 0-91,-1-1 0,0 1 1,0 0-1,0 0 1,0 0-1,0-1 0,0 1 1,0 0-1,0 0 0,0 2 1,1 0-1,1 3 5,1 1 1,-1 0-1,3 15 1,-1-3-1,3 9 330,21 56 1,-25-76-412,0 2 1,-1-2-1,0 2 0,0 0 0,-1-1 1,1 14-1,-3-23 465,0 0-535,-1 0 0,0 0 0,1 0 0,-1 0 0,0 0 0,1 0 0,-1-1 0,0 1 0,1 0 0,-1-1 0,1 1 0,-1-1 0,1 1 0,-1-1 0,1 1 0,-1-2 0,1 2 0,-1-1 0,1 1-1,0-1 1,-1 0 0,1 1 0,-1-2 0,-6-19-53,4 12 134,-52-171-854,51 163 760,2 7-24,0 0 0,1 1 0,0-1-1,1 1 1,0-2 0,2-15 0,-1 24 26,-1 1-1,1-1 1,-1 0 0,1 1-1,0-2 1,0 1 0,0 1-1,-1 0 1,1 0 0,1 0-1,-1-1 1,0 1 0,2-2-1,22-15 336,-11 7-137,143-109 1382,-140 107-1600,15-12-958</inkml:trace>
</inkml: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40B609-8758-4BBE-A15C-995042F3FF74}">
  <dimension ref="A1:J114"/>
  <sheetViews>
    <sheetView tabSelected="1" workbookViewId="0">
      <selection activeCell="C31" sqref="C31"/>
    </sheetView>
  </sheetViews>
  <sheetFormatPr defaultRowHeight="14.4" x14ac:dyDescent="0.3"/>
  <cols>
    <col min="1" max="1" width="22.33203125" customWidth="1"/>
    <col min="2" max="2" width="18.88671875" customWidth="1"/>
    <col min="3" max="3" width="24.88671875" customWidth="1"/>
    <col min="4" max="4" width="16.88671875" customWidth="1"/>
    <col min="5" max="5" width="15.109375" customWidth="1"/>
    <col min="6" max="6" width="17.88671875" customWidth="1"/>
    <col min="7" max="7" width="13" customWidth="1"/>
    <col min="8" max="8" width="18.88671875" customWidth="1"/>
    <col min="9" max="9" width="15" customWidth="1"/>
  </cols>
  <sheetData>
    <row r="1" spans="1:9" ht="20.399999999999999" x14ac:dyDescent="0.35">
      <c r="A1" s="34" t="s">
        <v>42</v>
      </c>
    </row>
    <row r="2" spans="1:9" x14ac:dyDescent="0.3">
      <c r="A2" s="1"/>
    </row>
    <row r="3" spans="1:9" x14ac:dyDescent="0.3">
      <c r="A3" s="7" t="s">
        <v>43</v>
      </c>
    </row>
    <row r="4" spans="1:9" x14ac:dyDescent="0.3">
      <c r="A4" s="1"/>
    </row>
    <row r="5" spans="1:9" x14ac:dyDescent="0.3">
      <c r="A5" s="44" t="s">
        <v>0</v>
      </c>
      <c r="B5" s="44"/>
      <c r="C5" s="44" t="s">
        <v>1</v>
      </c>
      <c r="D5" s="44" t="s">
        <v>2</v>
      </c>
      <c r="E5" s="44" t="s">
        <v>3</v>
      </c>
      <c r="F5" s="44" t="s">
        <v>4</v>
      </c>
      <c r="G5" s="44" t="s">
        <v>5</v>
      </c>
      <c r="H5" s="44" t="s">
        <v>46</v>
      </c>
      <c r="I5" s="44" t="s">
        <v>7</v>
      </c>
    </row>
    <row r="6" spans="1:9" x14ac:dyDescent="0.3">
      <c r="A6" s="45"/>
      <c r="B6" s="46"/>
      <c r="C6" s="46"/>
      <c r="D6" s="46"/>
      <c r="E6" s="46"/>
      <c r="F6" s="46"/>
      <c r="G6" s="46"/>
      <c r="H6" s="46"/>
      <c r="I6" s="46"/>
    </row>
    <row r="7" spans="1:9" x14ac:dyDescent="0.3">
      <c r="A7" s="46" t="s">
        <v>8</v>
      </c>
      <c r="B7" s="46"/>
      <c r="C7" s="46" t="s">
        <v>9</v>
      </c>
      <c r="D7" s="46">
        <v>2</v>
      </c>
      <c r="E7" s="46">
        <v>110</v>
      </c>
      <c r="F7" s="46">
        <f>E7*D7</f>
        <v>220</v>
      </c>
      <c r="G7" s="47">
        <v>250000</v>
      </c>
      <c r="H7" s="47">
        <f>G7*D7</f>
        <v>500000</v>
      </c>
      <c r="I7" s="46" t="s">
        <v>18</v>
      </c>
    </row>
    <row r="8" spans="1:9" x14ac:dyDescent="0.3">
      <c r="A8" s="46" t="s">
        <v>10</v>
      </c>
      <c r="B8" s="46"/>
      <c r="C8" s="46" t="s">
        <v>11</v>
      </c>
      <c r="D8" s="46">
        <v>2</v>
      </c>
      <c r="E8" s="46">
        <v>100</v>
      </c>
      <c r="F8" s="46">
        <f t="shared" ref="F8:F12" si="0">E8*D8</f>
        <v>200</v>
      </c>
      <c r="G8" s="47">
        <v>250000</v>
      </c>
      <c r="H8" s="47">
        <f t="shared" ref="H8:H12" si="1">G8*D8</f>
        <v>500000</v>
      </c>
      <c r="I8" s="46" t="s">
        <v>19</v>
      </c>
    </row>
    <row r="9" spans="1:9" x14ac:dyDescent="0.3">
      <c r="A9" s="46" t="s">
        <v>12</v>
      </c>
      <c r="B9" s="46"/>
      <c r="C9" s="46" t="s">
        <v>13</v>
      </c>
      <c r="D9" s="46">
        <v>4</v>
      </c>
      <c r="E9" s="46">
        <v>86</v>
      </c>
      <c r="F9" s="46">
        <f t="shared" si="0"/>
        <v>344</v>
      </c>
      <c r="G9" s="47">
        <v>205000</v>
      </c>
      <c r="H9" s="47">
        <f t="shared" si="1"/>
        <v>820000</v>
      </c>
      <c r="I9" s="48" t="s">
        <v>21</v>
      </c>
    </row>
    <row r="10" spans="1:9" x14ac:dyDescent="0.3">
      <c r="A10" s="46" t="s">
        <v>14</v>
      </c>
      <c r="B10" s="46"/>
      <c r="C10" s="46" t="s">
        <v>13</v>
      </c>
      <c r="D10" s="46">
        <v>6</v>
      </c>
      <c r="E10" s="46">
        <v>106</v>
      </c>
      <c r="F10" s="46">
        <f t="shared" si="0"/>
        <v>636</v>
      </c>
      <c r="G10" s="47">
        <v>240000</v>
      </c>
      <c r="H10" s="47">
        <f t="shared" si="1"/>
        <v>1440000</v>
      </c>
      <c r="I10" s="46" t="s">
        <v>20</v>
      </c>
    </row>
    <row r="11" spans="1:9" x14ac:dyDescent="0.3">
      <c r="A11" s="46" t="s">
        <v>15</v>
      </c>
      <c r="B11" s="46"/>
      <c r="C11" s="46" t="s">
        <v>9</v>
      </c>
      <c r="D11" s="46">
        <v>2</v>
      </c>
      <c r="E11" s="46">
        <v>115</v>
      </c>
      <c r="F11" s="46">
        <f t="shared" si="0"/>
        <v>230</v>
      </c>
      <c r="G11" s="47">
        <v>250000</v>
      </c>
      <c r="H11" s="47">
        <f t="shared" si="1"/>
        <v>500000</v>
      </c>
      <c r="I11" s="46" t="s">
        <v>22</v>
      </c>
    </row>
    <row r="12" spans="1:9" x14ac:dyDescent="0.3">
      <c r="A12" s="46" t="s">
        <v>16</v>
      </c>
      <c r="B12" s="46"/>
      <c r="C12" s="46" t="s">
        <v>17</v>
      </c>
      <c r="D12" s="46">
        <v>3</v>
      </c>
      <c r="E12" s="46">
        <v>80</v>
      </c>
      <c r="F12" s="46">
        <f t="shared" si="0"/>
        <v>240</v>
      </c>
      <c r="G12" s="47">
        <v>175000</v>
      </c>
      <c r="H12" s="47">
        <f t="shared" si="1"/>
        <v>525000</v>
      </c>
      <c r="I12" s="49" t="s">
        <v>23</v>
      </c>
    </row>
    <row r="13" spans="1:9" x14ac:dyDescent="0.3">
      <c r="A13" s="45"/>
      <c r="B13" s="46"/>
      <c r="C13" s="46"/>
      <c r="D13" s="50">
        <f>SUM(D7:D12)</f>
        <v>19</v>
      </c>
      <c r="E13" s="46"/>
      <c r="F13" s="51">
        <f>SUM(F7:F12)</f>
        <v>1870</v>
      </c>
      <c r="G13" s="46"/>
      <c r="H13" s="52"/>
      <c r="I13" s="46"/>
    </row>
    <row r="14" spans="1:9" x14ac:dyDescent="0.3">
      <c r="A14" s="1" t="s">
        <v>49</v>
      </c>
      <c r="C14" s="53" t="s">
        <v>50</v>
      </c>
      <c r="D14" s="8"/>
      <c r="F14" s="8">
        <v>75</v>
      </c>
      <c r="H14" s="6"/>
    </row>
    <row r="15" spans="1:9" x14ac:dyDescent="0.3">
      <c r="A15" s="1"/>
      <c r="C15" s="53" t="s">
        <v>51</v>
      </c>
      <c r="D15" s="8"/>
      <c r="F15" s="8">
        <v>110</v>
      </c>
      <c r="H15" s="6"/>
    </row>
    <row r="16" spans="1:9" x14ac:dyDescent="0.3">
      <c r="A16" s="1" t="s">
        <v>52</v>
      </c>
      <c r="B16" t="s">
        <v>53</v>
      </c>
      <c r="F16">
        <v>2055</v>
      </c>
      <c r="H16" s="54"/>
    </row>
    <row r="17" spans="1:9" x14ac:dyDescent="0.3">
      <c r="A17" s="42" t="s">
        <v>24</v>
      </c>
      <c r="B17" s="42"/>
      <c r="C17" s="42" t="s">
        <v>1</v>
      </c>
      <c r="D17" s="42" t="s">
        <v>2</v>
      </c>
      <c r="E17" s="42" t="s">
        <v>3</v>
      </c>
      <c r="F17" s="42" t="s">
        <v>25</v>
      </c>
      <c r="G17" s="42" t="s">
        <v>5</v>
      </c>
      <c r="H17" s="42" t="s">
        <v>6</v>
      </c>
      <c r="I17" s="43" t="s">
        <v>7</v>
      </c>
    </row>
    <row r="18" spans="1:9" ht="15" hidden="1" thickBot="1" x14ac:dyDescent="0.35">
      <c r="A18" s="2"/>
      <c r="B18" s="2"/>
      <c r="I18" s="23"/>
    </row>
    <row r="19" spans="1:9" ht="15" hidden="1" thickBot="1" x14ac:dyDescent="0.35">
      <c r="B19" s="2"/>
      <c r="G19" s="3"/>
      <c r="H19" s="3"/>
      <c r="I19" s="23"/>
    </row>
    <row r="20" spans="1:9" ht="15" hidden="1" thickBot="1" x14ac:dyDescent="0.35">
      <c r="B20" s="2"/>
      <c r="G20" s="3"/>
      <c r="H20" s="3"/>
      <c r="I20" s="23"/>
    </row>
    <row r="21" spans="1:9" ht="15" hidden="1" thickBot="1" x14ac:dyDescent="0.35">
      <c r="B21" s="4"/>
      <c r="C21" s="3"/>
      <c r="D21" s="8"/>
      <c r="F21" s="8"/>
      <c r="H21" s="6"/>
      <c r="I21" s="23"/>
    </row>
    <row r="22" spans="1:9" ht="15" hidden="1" thickBot="1" x14ac:dyDescent="0.35">
      <c r="B22" s="4"/>
      <c r="C22" s="3"/>
      <c r="I22" s="23"/>
    </row>
    <row r="23" spans="1:9" ht="15" hidden="1" thickBot="1" x14ac:dyDescent="0.35">
      <c r="B23" s="4"/>
      <c r="C23" s="3"/>
      <c r="H23" s="9"/>
      <c r="I23" s="23"/>
    </row>
    <row r="24" spans="1:9" ht="15" hidden="1" thickBot="1" x14ac:dyDescent="0.35">
      <c r="B24" s="4"/>
      <c r="C24" s="3"/>
      <c r="H24" s="6"/>
      <c r="I24" s="23"/>
    </row>
    <row r="25" spans="1:9" ht="15" hidden="1" thickBot="1" x14ac:dyDescent="0.35">
      <c r="B25" s="4"/>
      <c r="C25" s="3"/>
      <c r="G25" s="22"/>
      <c r="H25" s="6"/>
      <c r="I25" s="23"/>
    </row>
    <row r="26" spans="1:9" ht="15" hidden="1" thickBot="1" x14ac:dyDescent="0.35">
      <c r="B26" s="4"/>
      <c r="C26" s="3"/>
      <c r="H26" s="9"/>
      <c r="I26" s="23"/>
    </row>
    <row r="27" spans="1:9" s="10" customFormat="1" ht="18" customHeight="1" thickBot="1" x14ac:dyDescent="0.35">
      <c r="B27" s="11"/>
      <c r="C27" s="12"/>
      <c r="I27" s="24"/>
    </row>
    <row r="28" spans="1:9" x14ac:dyDescent="0.3">
      <c r="A28" s="1" t="s">
        <v>36</v>
      </c>
      <c r="B28" s="4"/>
      <c r="C28" s="3"/>
      <c r="E28" s="35"/>
    </row>
    <row r="29" spans="1:9" ht="15" thickBot="1" x14ac:dyDescent="0.35">
      <c r="B29" s="4"/>
      <c r="C29" s="3"/>
      <c r="E29" s="36"/>
    </row>
    <row r="30" spans="1:9" ht="18.600000000000001" thickTop="1" x14ac:dyDescent="0.35">
      <c r="A30" t="s">
        <v>27</v>
      </c>
      <c r="B30" s="4"/>
      <c r="C30" s="3"/>
      <c r="D30" t="s">
        <v>28</v>
      </c>
      <c r="E30" s="36"/>
      <c r="F30" s="41" t="s">
        <v>44</v>
      </c>
      <c r="H30" s="40">
        <v>537000</v>
      </c>
    </row>
    <row r="31" spans="1:9" x14ac:dyDescent="0.3">
      <c r="A31" t="s">
        <v>26</v>
      </c>
      <c r="B31" s="4"/>
      <c r="C31" s="3"/>
      <c r="E31" s="36"/>
      <c r="H31" s="55">
        <v>2568750</v>
      </c>
    </row>
    <row r="32" spans="1:9" x14ac:dyDescent="0.3">
      <c r="A32" t="s">
        <v>29</v>
      </c>
      <c r="B32" s="4" t="s">
        <v>68</v>
      </c>
      <c r="C32" s="3"/>
      <c r="D32" t="s">
        <v>30</v>
      </c>
      <c r="E32" s="36"/>
      <c r="H32" s="37">
        <v>140000</v>
      </c>
    </row>
    <row r="33" spans="1:10" x14ac:dyDescent="0.3">
      <c r="A33" t="s">
        <v>31</v>
      </c>
      <c r="B33" s="4"/>
      <c r="C33" s="3"/>
      <c r="E33" s="36"/>
      <c r="H33" s="37">
        <v>120000</v>
      </c>
    </row>
    <row r="34" spans="1:10" x14ac:dyDescent="0.3">
      <c r="A34" t="s">
        <v>32</v>
      </c>
      <c r="B34" s="4" t="s">
        <v>63</v>
      </c>
      <c r="C34" s="3"/>
      <c r="E34" s="36"/>
      <c r="H34" s="37">
        <v>190000</v>
      </c>
    </row>
    <row r="35" spans="1:10" x14ac:dyDescent="0.3">
      <c r="A35" t="s">
        <v>61</v>
      </c>
      <c r="B35" s="4"/>
      <c r="C35" s="3"/>
      <c r="E35" s="36"/>
      <c r="H35" s="37">
        <v>25000</v>
      </c>
    </row>
    <row r="36" spans="1:10" x14ac:dyDescent="0.3">
      <c r="A36" t="s">
        <v>60</v>
      </c>
      <c r="B36" s="4"/>
      <c r="C36" s="3"/>
      <c r="E36" s="36"/>
      <c r="H36" s="37">
        <v>8000</v>
      </c>
    </row>
    <row r="37" spans="1:10" x14ac:dyDescent="0.3">
      <c r="A37" t="s">
        <v>79</v>
      </c>
      <c r="B37" s="4"/>
      <c r="C37" s="3"/>
      <c r="E37" s="36"/>
      <c r="H37" s="37">
        <v>16000</v>
      </c>
    </row>
    <row r="38" spans="1:10" x14ac:dyDescent="0.3">
      <c r="A38" t="s">
        <v>33</v>
      </c>
      <c r="B38" s="4"/>
      <c r="C38" s="3"/>
      <c r="E38" s="36"/>
      <c r="H38" s="37">
        <f>SUM(22*1700)</f>
        <v>37400</v>
      </c>
    </row>
    <row r="39" spans="1:10" x14ac:dyDescent="0.3">
      <c r="A39" t="s">
        <v>62</v>
      </c>
      <c r="B39" s="4"/>
      <c r="C39" s="3"/>
      <c r="E39" s="36"/>
      <c r="H39" s="37">
        <v>8500</v>
      </c>
    </row>
    <row r="40" spans="1:10" x14ac:dyDescent="0.3">
      <c r="A40" t="s">
        <v>34</v>
      </c>
      <c r="B40" s="4"/>
      <c r="C40" s="3"/>
      <c r="E40" s="36"/>
      <c r="H40" s="37">
        <f>SUM(22*600)</f>
        <v>13200</v>
      </c>
    </row>
    <row r="41" spans="1:10" x14ac:dyDescent="0.3">
      <c r="A41" t="s">
        <v>35</v>
      </c>
      <c r="B41" s="4"/>
      <c r="C41" s="3"/>
      <c r="E41" s="36"/>
      <c r="H41" s="37">
        <v>12000</v>
      </c>
    </row>
    <row r="42" spans="1:10" x14ac:dyDescent="0.3">
      <c r="A42" t="s">
        <v>55</v>
      </c>
      <c r="B42" s="4"/>
      <c r="C42" s="3"/>
      <c r="E42" s="36"/>
      <c r="H42" s="37">
        <v>5000</v>
      </c>
    </row>
    <row r="43" spans="1:10" x14ac:dyDescent="0.3">
      <c r="A43" t="s">
        <v>74</v>
      </c>
      <c r="B43" s="4"/>
      <c r="C43" s="6"/>
      <c r="E43" s="36"/>
      <c r="H43" s="38">
        <v>24000</v>
      </c>
    </row>
    <row r="44" spans="1:10" x14ac:dyDescent="0.3">
      <c r="A44" t="s">
        <v>54</v>
      </c>
      <c r="B44" s="4"/>
      <c r="C44" s="3"/>
      <c r="E44" s="36"/>
      <c r="H44" s="37">
        <v>25000</v>
      </c>
    </row>
    <row r="45" spans="1:10" x14ac:dyDescent="0.3">
      <c r="A45" t="s">
        <v>58</v>
      </c>
      <c r="B45" s="5"/>
      <c r="C45" s="6" t="s">
        <v>69</v>
      </c>
      <c r="E45" s="36"/>
      <c r="H45" s="38">
        <v>20000</v>
      </c>
      <c r="J45" t="s">
        <v>78</v>
      </c>
    </row>
    <row r="46" spans="1:10" x14ac:dyDescent="0.3">
      <c r="A46" t="s">
        <v>59</v>
      </c>
      <c r="E46" s="36"/>
      <c r="H46" s="57">
        <v>4500</v>
      </c>
    </row>
    <row r="47" spans="1:10" x14ac:dyDescent="0.3">
      <c r="A47" t="s">
        <v>80</v>
      </c>
      <c r="B47" s="3"/>
      <c r="C47" s="3"/>
      <c r="D47" s="13"/>
      <c r="E47" s="36"/>
      <c r="H47" s="37">
        <v>9000</v>
      </c>
    </row>
    <row r="48" spans="1:10" x14ac:dyDescent="0.3">
      <c r="C48" s="3"/>
      <c r="E48" s="36"/>
      <c r="H48" s="37"/>
    </row>
    <row r="49" spans="1:9" x14ac:dyDescent="0.3">
      <c r="C49" s="3"/>
      <c r="E49" s="36"/>
      <c r="H49" s="37"/>
    </row>
    <row r="50" spans="1:9" x14ac:dyDescent="0.3">
      <c r="C50" s="3"/>
      <c r="E50" s="36"/>
      <c r="H50" s="37"/>
    </row>
    <row r="51" spans="1:9" x14ac:dyDescent="0.3">
      <c r="C51" s="6"/>
      <c r="E51" s="36"/>
      <c r="H51" s="39"/>
    </row>
    <row r="52" spans="1:9" x14ac:dyDescent="0.3">
      <c r="C52" s="3"/>
      <c r="E52" s="36"/>
      <c r="H52" s="39"/>
    </row>
    <row r="53" spans="1:9" x14ac:dyDescent="0.3">
      <c r="C53" s="6"/>
      <c r="E53" s="36"/>
      <c r="H53" s="39"/>
    </row>
    <row r="54" spans="1:9" x14ac:dyDescent="0.3">
      <c r="E54" s="36"/>
      <c r="H54" s="39"/>
    </row>
    <row r="55" spans="1:9" ht="15" thickBot="1" x14ac:dyDescent="0.35">
      <c r="E55" s="36"/>
      <c r="H55" s="39"/>
    </row>
    <row r="56" spans="1:9" ht="15" thickTop="1" x14ac:dyDescent="0.3">
      <c r="A56" s="14"/>
      <c r="B56" s="15"/>
      <c r="C56" s="9"/>
      <c r="E56" s="36"/>
      <c r="F56" s="26" t="s">
        <v>41</v>
      </c>
      <c r="G56" s="25"/>
      <c r="H56" s="32">
        <f>SUM(H30:H50)</f>
        <v>3763350</v>
      </c>
    </row>
    <row r="57" spans="1:9" x14ac:dyDescent="0.3">
      <c r="E57" s="36"/>
      <c r="F57" s="27"/>
      <c r="H57" s="31"/>
    </row>
    <row r="58" spans="1:9" x14ac:dyDescent="0.3">
      <c r="C58" s="3"/>
      <c r="E58" s="36"/>
      <c r="F58" s="28" t="s">
        <v>47</v>
      </c>
      <c r="H58" s="32">
        <f>B88</f>
        <v>4565000</v>
      </c>
    </row>
    <row r="59" spans="1:9" x14ac:dyDescent="0.3">
      <c r="E59" s="36"/>
      <c r="F59" s="27"/>
      <c r="H59" s="31"/>
    </row>
    <row r="60" spans="1:9" ht="15" thickBot="1" x14ac:dyDescent="0.35">
      <c r="A60" s="16"/>
      <c r="B60" s="16"/>
      <c r="C60" s="17"/>
      <c r="E60" s="36"/>
      <c r="F60" s="29"/>
      <c r="G60" s="30"/>
      <c r="H60" s="33">
        <v>810650</v>
      </c>
      <c r="I60" t="s">
        <v>93</v>
      </c>
    </row>
    <row r="61" spans="1:9" x14ac:dyDescent="0.3">
      <c r="F61" s="59">
        <v>43250</v>
      </c>
      <c r="H61" s="58"/>
      <c r="I61" t="s">
        <v>56</v>
      </c>
    </row>
    <row r="62" spans="1:9" x14ac:dyDescent="0.3">
      <c r="A62" s="1" t="s">
        <v>40</v>
      </c>
      <c r="C62" s="3"/>
      <c r="F62" s="59">
        <v>17600</v>
      </c>
      <c r="H62" s="59"/>
      <c r="I62" t="s">
        <v>57</v>
      </c>
    </row>
    <row r="63" spans="1:9" x14ac:dyDescent="0.3">
      <c r="A63" s="2" t="s">
        <v>37</v>
      </c>
      <c r="B63" s="2" t="s">
        <v>38</v>
      </c>
      <c r="F63" s="59">
        <v>75000</v>
      </c>
      <c r="H63" s="59"/>
      <c r="I63" t="s">
        <v>66</v>
      </c>
    </row>
    <row r="64" spans="1:9" x14ac:dyDescent="0.3">
      <c r="A64" s="18">
        <v>1</v>
      </c>
      <c r="B64" s="3">
        <v>250000</v>
      </c>
      <c r="F64" s="56">
        <f>SUM(F61:F63)</f>
        <v>135850</v>
      </c>
      <c r="H64" s="58">
        <v>135850</v>
      </c>
    </row>
    <row r="65" spans="1:9" x14ac:dyDescent="0.3">
      <c r="A65" s="18">
        <v>2</v>
      </c>
      <c r="B65" s="3">
        <v>255000</v>
      </c>
      <c r="H65" s="56">
        <v>674800</v>
      </c>
      <c r="I65" t="s">
        <v>67</v>
      </c>
    </row>
    <row r="66" spans="1:9" x14ac:dyDescent="0.3">
      <c r="A66" s="18">
        <v>3</v>
      </c>
      <c r="B66" s="3">
        <v>255000</v>
      </c>
      <c r="H66" s="56">
        <v>120427.5</v>
      </c>
      <c r="I66" t="s">
        <v>90</v>
      </c>
    </row>
    <row r="67" spans="1:9" x14ac:dyDescent="0.3">
      <c r="A67" s="18">
        <v>4</v>
      </c>
      <c r="B67" s="3">
        <v>255000</v>
      </c>
    </row>
    <row r="68" spans="1:9" x14ac:dyDescent="0.3">
      <c r="A68" s="18">
        <v>5</v>
      </c>
      <c r="B68" s="3">
        <v>180000</v>
      </c>
      <c r="H68" s="60">
        <f>SUM(H65:H67)</f>
        <v>795227.5</v>
      </c>
      <c r="I68" s="8" t="s">
        <v>91</v>
      </c>
    </row>
    <row r="69" spans="1:9" x14ac:dyDescent="0.3">
      <c r="A69" s="18">
        <v>6</v>
      </c>
      <c r="B69" s="3">
        <v>144000</v>
      </c>
      <c r="C69" t="s">
        <v>45</v>
      </c>
    </row>
    <row r="70" spans="1:9" x14ac:dyDescent="0.3">
      <c r="A70" s="18">
        <v>7</v>
      </c>
      <c r="B70" s="3">
        <v>180000</v>
      </c>
      <c r="H70" s="56">
        <v>5075000</v>
      </c>
      <c r="I70" t="s">
        <v>92</v>
      </c>
    </row>
    <row r="71" spans="1:9" x14ac:dyDescent="0.3">
      <c r="A71" s="18">
        <v>8</v>
      </c>
      <c r="B71" s="19"/>
    </row>
    <row r="72" spans="1:9" x14ac:dyDescent="0.3">
      <c r="A72" s="18">
        <v>9</v>
      </c>
      <c r="B72" s="19"/>
      <c r="H72" s="13">
        <v>0.15659999999999999</v>
      </c>
      <c r="I72" t="s">
        <v>67</v>
      </c>
    </row>
    <row r="73" spans="1:9" x14ac:dyDescent="0.3">
      <c r="A73" s="18">
        <v>10</v>
      </c>
      <c r="B73" s="19">
        <v>240000</v>
      </c>
      <c r="C73" t="s">
        <v>48</v>
      </c>
    </row>
    <row r="74" spans="1:9" x14ac:dyDescent="0.3">
      <c r="A74" s="18">
        <v>11</v>
      </c>
      <c r="B74" s="3">
        <v>210000</v>
      </c>
    </row>
    <row r="75" spans="1:9" x14ac:dyDescent="0.3">
      <c r="A75" s="18">
        <v>12</v>
      </c>
      <c r="B75" s="3">
        <v>210000</v>
      </c>
    </row>
    <row r="76" spans="1:9" x14ac:dyDescent="0.3">
      <c r="A76" s="18">
        <v>13</v>
      </c>
      <c r="B76" s="3">
        <v>210000</v>
      </c>
    </row>
    <row r="77" spans="1:9" x14ac:dyDescent="0.3">
      <c r="A77" s="18">
        <v>14</v>
      </c>
      <c r="B77" s="3">
        <v>176000</v>
      </c>
      <c r="C77" t="s">
        <v>45</v>
      </c>
    </row>
    <row r="78" spans="1:9" x14ac:dyDescent="0.3">
      <c r="A78" s="18">
        <v>15</v>
      </c>
      <c r="B78" s="3">
        <v>245000</v>
      </c>
    </row>
    <row r="79" spans="1:9" x14ac:dyDescent="0.3">
      <c r="A79" s="18">
        <v>16</v>
      </c>
      <c r="B79" s="3">
        <v>245000</v>
      </c>
    </row>
    <row r="80" spans="1:9" x14ac:dyDescent="0.3">
      <c r="A80" s="18">
        <v>17</v>
      </c>
      <c r="B80" s="3">
        <v>245000</v>
      </c>
    </row>
    <row r="81" spans="1:5" x14ac:dyDescent="0.3">
      <c r="A81" s="18">
        <v>18</v>
      </c>
      <c r="B81" s="3">
        <v>245000</v>
      </c>
    </row>
    <row r="82" spans="1:5" x14ac:dyDescent="0.3">
      <c r="A82" s="18">
        <v>19</v>
      </c>
      <c r="B82" s="3">
        <v>245000</v>
      </c>
    </row>
    <row r="83" spans="1:5" x14ac:dyDescent="0.3">
      <c r="A83" s="18">
        <v>20</v>
      </c>
      <c r="B83" s="3">
        <v>245000</v>
      </c>
    </row>
    <row r="84" spans="1:5" x14ac:dyDescent="0.3">
      <c r="A84" s="18">
        <v>21</v>
      </c>
      <c r="B84" s="3">
        <v>275000</v>
      </c>
    </row>
    <row r="85" spans="1:5" x14ac:dyDescent="0.3">
      <c r="A85" s="18">
        <v>22</v>
      </c>
      <c r="B85" s="3">
        <v>255000</v>
      </c>
    </row>
    <row r="87" spans="1:5" ht="15" thickBot="1" x14ac:dyDescent="0.35"/>
    <row r="88" spans="1:5" ht="15" thickBot="1" x14ac:dyDescent="0.35">
      <c r="A88" s="20" t="s">
        <v>39</v>
      </c>
      <c r="B88" s="21">
        <f>SUM(B64:B85)</f>
        <v>4565000</v>
      </c>
    </row>
    <row r="90" spans="1:5" x14ac:dyDescent="0.3">
      <c r="A90" t="s">
        <v>76</v>
      </c>
      <c r="C90" s="56">
        <v>9000</v>
      </c>
      <c r="E90" t="s">
        <v>77</v>
      </c>
    </row>
    <row r="91" spans="1:5" x14ac:dyDescent="0.3">
      <c r="C91" s="56"/>
    </row>
    <row r="92" spans="1:5" x14ac:dyDescent="0.3">
      <c r="A92" t="s">
        <v>64</v>
      </c>
      <c r="B92" t="s">
        <v>65</v>
      </c>
      <c r="C92" s="56">
        <v>141400</v>
      </c>
    </row>
    <row r="93" spans="1:5" x14ac:dyDescent="0.3">
      <c r="A93" t="s">
        <v>70</v>
      </c>
      <c r="B93" t="s">
        <v>65</v>
      </c>
      <c r="C93" s="56">
        <v>141400</v>
      </c>
    </row>
    <row r="94" spans="1:5" x14ac:dyDescent="0.3">
      <c r="C94" s="56"/>
    </row>
    <row r="95" spans="1:5" x14ac:dyDescent="0.3">
      <c r="A95" t="s">
        <v>71</v>
      </c>
      <c r="C95" s="56">
        <v>6000</v>
      </c>
    </row>
    <row r="96" spans="1:5" x14ac:dyDescent="0.3">
      <c r="A96" t="s">
        <v>72</v>
      </c>
      <c r="C96" s="56">
        <v>6000</v>
      </c>
    </row>
    <row r="97" spans="1:5" x14ac:dyDescent="0.3">
      <c r="A97" t="s">
        <v>73</v>
      </c>
      <c r="C97" s="56">
        <v>750</v>
      </c>
    </row>
    <row r="98" spans="1:5" x14ac:dyDescent="0.3">
      <c r="A98" t="s">
        <v>75</v>
      </c>
      <c r="C98" s="56">
        <v>4000</v>
      </c>
    </row>
    <row r="99" spans="1:5" x14ac:dyDescent="0.3">
      <c r="A99" t="s">
        <v>62</v>
      </c>
      <c r="C99" s="56">
        <v>3000</v>
      </c>
    </row>
    <row r="100" spans="1:5" x14ac:dyDescent="0.3">
      <c r="A100" t="s">
        <v>81</v>
      </c>
      <c r="C100" s="56">
        <v>10000</v>
      </c>
    </row>
    <row r="101" spans="1:5" x14ac:dyDescent="0.3">
      <c r="A101" t="s">
        <v>83</v>
      </c>
      <c r="C101" s="56">
        <v>4000</v>
      </c>
    </row>
    <row r="103" spans="1:5" x14ac:dyDescent="0.3">
      <c r="A103" t="s">
        <v>82</v>
      </c>
      <c r="C103" s="56">
        <f>SUM(C90:C102)</f>
        <v>325550</v>
      </c>
      <c r="D103" s="56">
        <v>249995</v>
      </c>
    </row>
    <row r="104" spans="1:5" x14ac:dyDescent="0.3">
      <c r="A104" t="s">
        <v>86</v>
      </c>
      <c r="B104" s="13">
        <v>7.4999999999999997E-2</v>
      </c>
      <c r="C104" s="56">
        <v>24412.5</v>
      </c>
      <c r="D104" s="56">
        <v>249995</v>
      </c>
    </row>
    <row r="105" spans="1:5" x14ac:dyDescent="0.3">
      <c r="C105" s="56">
        <v>349962.5</v>
      </c>
    </row>
    <row r="109" spans="1:5" x14ac:dyDescent="0.3">
      <c r="C109" s="56">
        <v>499990</v>
      </c>
      <c r="D109" s="56">
        <f>SUM(D103:D105)</f>
        <v>499990</v>
      </c>
      <c r="E109" t="s">
        <v>84</v>
      </c>
    </row>
    <row r="110" spans="1:5" x14ac:dyDescent="0.3">
      <c r="C110" s="59">
        <v>349962.5</v>
      </c>
      <c r="D110" t="s">
        <v>85</v>
      </c>
    </row>
    <row r="111" spans="1:5" x14ac:dyDescent="0.3">
      <c r="C111" s="59">
        <v>5100</v>
      </c>
      <c r="D111" t="s">
        <v>87</v>
      </c>
    </row>
    <row r="112" spans="1:5" x14ac:dyDescent="0.3">
      <c r="C112" s="59">
        <v>2000</v>
      </c>
      <c r="D112" t="s">
        <v>88</v>
      </c>
    </row>
    <row r="113" spans="3:4" x14ac:dyDescent="0.3">
      <c r="C113" s="59">
        <v>22500</v>
      </c>
      <c r="D113" t="s">
        <v>89</v>
      </c>
    </row>
    <row r="114" spans="3:4" x14ac:dyDescent="0.3">
      <c r="C114" s="56">
        <v>120427.5</v>
      </c>
      <c r="D114" t="s">
        <v>67</v>
      </c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2022-12-08T10:12:52Z</cp:lastPrinted>
  <dcterms:created xsi:type="dcterms:W3CDTF">2021-02-01T16:51:25Z</dcterms:created>
  <dcterms:modified xsi:type="dcterms:W3CDTF">2022-12-08T10:13:41Z</dcterms:modified>
</cp:coreProperties>
</file>