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dclandplan.sharepoint.com/Shared Documents/Public/Projects/500-599/564 Seagate Homes/564-45_Res_Dev_Horseshoe_Rd/Docs/Submissions/"/>
    </mc:Choice>
  </mc:AlternateContent>
  <xr:revisionPtr revIDLastSave="0" documentId="8_{A021BD73-C23E-44A0-907A-9B560F45A594}" xr6:coauthVersionLast="47" xr6:coauthVersionMax="47" xr10:uidLastSave="{00000000-0000-0000-0000-000000000000}"/>
  <bookViews>
    <workbookView xWindow="2232" yWindow="2232" windowWidth="17280" windowHeight="9960" activeTab="2" xr2:uid="{00000000-000D-0000-FFFF-FFFF00000000}"/>
  </bookViews>
  <sheets>
    <sheet name="Speed 14 07 2025 " sheetId="8" r:id="rId1"/>
    <sheet name="Volume 14 07 25 " sheetId="9" r:id="rId2"/>
    <sheet name="Summary" sheetId="7" r:id="rId3"/>
  </sheets>
  <definedNames>
    <definedName name="_xlnm.Print_Area" localSheetId="2">Summary!$A$1:$J$50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7" l="1"/>
  <c r="D13" i="7"/>
  <c r="D14" i="7"/>
  <c r="D15" i="7"/>
  <c r="D16" i="7"/>
  <c r="D11" i="7"/>
  <c r="D10" i="7"/>
  <c r="C12" i="7"/>
  <c r="C13" i="7"/>
  <c r="C14" i="7"/>
  <c r="C15" i="7"/>
  <c r="C16" i="7"/>
  <c r="C11" i="7"/>
  <c r="C10" i="7"/>
  <c r="E16" i="7"/>
  <c r="E15" i="7"/>
  <c r="E14" i="7"/>
  <c r="E13" i="7"/>
  <c r="E12" i="7"/>
  <c r="E11" i="7"/>
  <c r="E10" i="7"/>
  <c r="B16" i="7"/>
  <c r="B15" i="7"/>
  <c r="B14" i="7"/>
  <c r="B13" i="7"/>
  <c r="B12" i="7"/>
  <c r="B11" i="7"/>
  <c r="B10" i="7"/>
  <c r="F16" i="7" l="1"/>
  <c r="G16" i="7"/>
  <c r="G12" i="7"/>
  <c r="G13" i="7"/>
  <c r="G14" i="7"/>
  <c r="G15" i="7"/>
  <c r="G11" i="7"/>
  <c r="G10" i="7"/>
  <c r="F12" i="7"/>
  <c r="F13" i="7"/>
  <c r="F14" i="7"/>
  <c r="F15" i="7"/>
  <c r="F11" i="7"/>
  <c r="F10" i="7"/>
  <c r="I10" i="7" l="1"/>
  <c r="I14" i="7"/>
  <c r="J14" i="7"/>
  <c r="J15" i="7"/>
  <c r="I16" i="7"/>
  <c r="J16" i="7"/>
  <c r="H11" i="7"/>
  <c r="H16" i="7"/>
  <c r="J13" i="7"/>
  <c r="H12" i="7"/>
  <c r="J11" i="7"/>
  <c r="G17" i="7"/>
  <c r="G20" i="7" s="1"/>
  <c r="J12" i="7"/>
  <c r="I11" i="7"/>
  <c r="I13" i="7"/>
  <c r="F17" i="7"/>
  <c r="F20" i="7" s="1"/>
  <c r="C17" i="7"/>
  <c r="I15" i="7"/>
  <c r="I12" i="7"/>
  <c r="E17" i="7"/>
  <c r="E20" i="7" s="1"/>
  <c r="H14" i="7"/>
  <c r="H15" i="7"/>
  <c r="H10" i="7"/>
  <c r="D17" i="7"/>
  <c r="D20" i="7" s="1"/>
  <c r="J10" i="7"/>
  <c r="B17" i="7"/>
  <c r="B20" i="7" s="1"/>
  <c r="H13" i="7"/>
  <c r="C20" i="7" l="1"/>
  <c r="C19" i="7"/>
  <c r="E19" i="7"/>
  <c r="B19" i="7"/>
  <c r="G19" i="7"/>
  <c r="F19" i="7"/>
  <c r="D19" i="7"/>
  <c r="J17" i="7"/>
  <c r="J20" i="7" s="1"/>
  <c r="I17" i="7"/>
  <c r="I20" i="7" s="1"/>
  <c r="H17" i="7"/>
  <c r="H20" i="7" s="1"/>
  <c r="H19" i="7" l="1"/>
  <c r="I19" i="7"/>
  <c r="J19" i="7"/>
  <c r="C23" i="7"/>
  <c r="C24" i="7"/>
  <c r="C22" i="7"/>
</calcChain>
</file>

<file path=xl/sharedStrings.xml><?xml version="1.0" encoding="utf-8"?>
<sst xmlns="http://schemas.openxmlformats.org/spreadsheetml/2006/main" count="239" uniqueCount="93">
  <si>
    <t>Site No.</t>
  </si>
  <si>
    <t>Site Ref.</t>
  </si>
  <si>
    <t>Channel:</t>
  </si>
  <si>
    <t>Total
Volume</t>
  </si>
  <si>
    <t>85th
%ile</t>
  </si>
  <si>
    <t>Mean
Ave.</t>
  </si>
  <si>
    <t>Std.
Dev.</t>
  </si>
  <si>
    <t>Vehicle Count Report</t>
  </si>
  <si>
    <t>Total Flow</t>
  </si>
  <si>
    <t>PM Peak</t>
  </si>
  <si>
    <t>AM Peak</t>
  </si>
  <si>
    <t>24H(0-24)</t>
  </si>
  <si>
    <t>18H(6-24)</t>
  </si>
  <si>
    <t>16H(6-22)</t>
  </si>
  <si>
    <t>12H(7-19)</t>
  </si>
  <si>
    <t>Total</t>
  </si>
  <si>
    <t>CLASSIFIER SUMMARY RESULTS SHEET  for 24 HOURS,VOLUME &amp; SPEED 85%ile</t>
  </si>
  <si>
    <t>SITE NAME:</t>
  </si>
  <si>
    <t>ATC LOCATION:</t>
  </si>
  <si>
    <t>DAY/DATE</t>
  </si>
  <si>
    <t>DIRECTION 1</t>
  </si>
  <si>
    <t>00.00 to 24.00</t>
  </si>
  <si>
    <t>DIRECTION 2</t>
  </si>
  <si>
    <t xml:space="preserve">  COMBINED TOTALS</t>
  </si>
  <si>
    <t>Total volume</t>
  </si>
  <si>
    <t>Mean</t>
  </si>
  <si>
    <t>85%ile</t>
  </si>
  <si>
    <t>TOTALS</t>
  </si>
  <si>
    <t>CHANNEL AVERAGES</t>
  </si>
  <si>
    <t>WEEKDAY AVERAGE</t>
  </si>
  <si>
    <t>COMBINED DIRECTION TOTALS</t>
  </si>
  <si>
    <t xml:space="preserve">WEEKDAY AVERAGE </t>
  </si>
  <si>
    <t>(ALL VEHS)</t>
  </si>
  <si>
    <t>Mean Speed</t>
  </si>
  <si>
    <t>Lincolnshire County Council</t>
  </si>
  <si>
    <t>7 Day Ave.</t>
  </si>
  <si>
    <t>Lat/Lng.</t>
  </si>
  <si>
    <t>30-&lt;35</t>
  </si>
  <si>
    <t>35-&lt;40</t>
  </si>
  <si>
    <t>40-&lt;45</t>
  </si>
  <si>
    <t>45-&lt;50</t>
  </si>
  <si>
    <t>50-&lt;55</t>
  </si>
  <si>
    <t>55-&lt;60</t>
  </si>
  <si>
    <t>60-&lt;65</t>
  </si>
  <si>
    <t>Site Number</t>
  </si>
  <si>
    <t>Site Reference</t>
  </si>
  <si>
    <t>20-&lt;25</t>
  </si>
  <si>
    <t>25-&lt;30</t>
  </si>
  <si>
    <t>Northbound</t>
  </si>
  <si>
    <t>Southbound</t>
  </si>
  <si>
    <t>JULY 2025</t>
  </si>
  <si>
    <t>VDA-net R2 14/07/2025</t>
  </si>
  <si>
    <t>SPALDING HORSESHOE ROAD</t>
  </si>
  <si>
    <t>ATTACHED TO TELEGRAPH POLE DP568</t>
  </si>
  <si>
    <t>MON 14</t>
  </si>
  <si>
    <t>TUES 15</t>
  </si>
  <si>
    <t>WEDS 16</t>
  </si>
  <si>
    <t>THURS 17</t>
  </si>
  <si>
    <t>FRI 18</t>
  </si>
  <si>
    <t>SAT 19</t>
  </si>
  <si>
    <t>SUN 20</t>
  </si>
  <si>
    <t>NORTHEAST&gt;SPALDING</t>
  </si>
  <si>
    <t>SPALDING HORSESHOE RD on telegraph pole DP569</t>
  </si>
  <si>
    <t>Week Begin: 14 July 2025</t>
  </si>
  <si>
    <t>Mon</t>
  </si>
  <si>
    <t>Tue</t>
  </si>
  <si>
    <t>Wed</t>
  </si>
  <si>
    <t>Thu</t>
  </si>
  <si>
    <t>Fri</t>
  </si>
  <si>
    <t>Sat</t>
  </si>
  <si>
    <t>Sun</t>
  </si>
  <si>
    <t>5-Day</t>
  </si>
  <si>
    <t>Ave.</t>
  </si>
  <si>
    <t>7-Day</t>
  </si>
  <si>
    <t>VDAProR2ExcelReportService 30/07/2025</t>
  </si>
  <si>
    <t>52.77820,-0.18008</t>
  </si>
  <si>
    <t>&lt;20Mph</t>
  </si>
  <si>
    <t>65-&lt;70</t>
  </si>
  <si>
    <t>70-&lt;75</t>
  </si>
  <si>
    <t>=&gt;75</t>
  </si>
  <si>
    <t>Mon 14 Jul</t>
  </si>
  <si>
    <t>Tue 15 Jul</t>
  </si>
  <si>
    <t>Wed 16 Jul</t>
  </si>
  <si>
    <t>Thu 17 Jul</t>
  </si>
  <si>
    <t>Fri 18 Jul</t>
  </si>
  <si>
    <t>Sat 19 Jul</t>
  </si>
  <si>
    <t>Sun 20 Jul</t>
  </si>
  <si>
    <t>5 Day Ave.</t>
  </si>
  <si>
    <t>VDA-net R2 30/07/2025</t>
  </si>
  <si>
    <t>Speed Report (Speed Limit 60 Mph)</t>
  </si>
  <si>
    <t>VIEW NORTHEAST TOWARDS SPALDING</t>
  </si>
  <si>
    <t>SOUTHWEST&gt;SOUTH DROVE</t>
  </si>
  <si>
    <t>VIEW SOUTHWEST TOWARDS SOUTH DROVE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</si>
</sst>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name val="Calibri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A0"/>
        <bgColor rgb="FF000000"/>
      </patternFill>
    </fill>
    <fill>
      <patternFill patternType="solid">
        <fgColor theme="0" tint="-0.34998626667073579"/>
        <bgColor rgb="FF000000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DEDEDE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1" fontId="0" fillId="0" borderId="0" xfId="0" applyNumberFormat="1"/>
    <xf numFmtId="20" fontId="0" fillId="0" borderId="8" xfId="0" applyNumberFormat="1" applyBorder="1"/>
    <xf numFmtId="0" fontId="0" fillId="0" borderId="8" xfId="0" applyBorder="1"/>
    <xf numFmtId="0" fontId="0" fillId="0" borderId="7" xfId="0" applyBorder="1"/>
    <xf numFmtId="0" fontId="1" fillId="0" borderId="0" xfId="1"/>
    <xf numFmtId="0" fontId="1" fillId="2" borderId="8" xfId="1" applyFill="1" applyBorder="1"/>
    <xf numFmtId="0" fontId="2" fillId="2" borderId="8" xfId="1" applyFont="1" applyFill="1" applyBorder="1"/>
    <xf numFmtId="0" fontId="4" fillId="2" borderId="8" xfId="1" applyFont="1" applyFill="1" applyBorder="1"/>
    <xf numFmtId="0" fontId="1" fillId="2" borderId="7" xfId="1" applyFill="1" applyBorder="1"/>
    <xf numFmtId="0" fontId="3" fillId="0" borderId="16" xfId="1" applyFont="1" applyBorder="1" applyAlignment="1">
      <alignment horizontal="center"/>
    </xf>
    <xf numFmtId="0" fontId="3" fillId="0" borderId="9" xfId="1" applyFont="1" applyBorder="1"/>
    <xf numFmtId="0" fontId="3" fillId="0" borderId="3" xfId="1" applyFont="1" applyBorder="1"/>
    <xf numFmtId="49" fontId="5" fillId="0" borderId="8" xfId="1" applyNumberFormat="1" applyFont="1" applyBorder="1"/>
    <xf numFmtId="0" fontId="3" fillId="0" borderId="3" xfId="1" applyFont="1" applyBorder="1" applyAlignment="1">
      <alignment horizontal="center"/>
    </xf>
    <xf numFmtId="17" fontId="3" fillId="0" borderId="7" xfId="1" applyNumberFormat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7" xfId="1" applyFont="1" applyBorder="1"/>
    <xf numFmtId="0" fontId="3" fillId="3" borderId="24" xfId="1" applyFont="1" applyFill="1" applyBorder="1"/>
    <xf numFmtId="0" fontId="7" fillId="3" borderId="21" xfId="1" applyFont="1" applyFill="1" applyBorder="1"/>
    <xf numFmtId="0" fontId="7" fillId="3" borderId="22" xfId="1" applyFont="1" applyFill="1" applyBorder="1"/>
    <xf numFmtId="0" fontId="7" fillId="3" borderId="17" xfId="1" applyFont="1" applyFill="1" applyBorder="1" applyAlignment="1">
      <alignment horizontal="center"/>
    </xf>
    <xf numFmtId="0" fontId="1" fillId="3" borderId="22" xfId="1" applyFill="1" applyBorder="1"/>
    <xf numFmtId="0" fontId="1" fillId="3" borderId="23" xfId="1" applyFill="1" applyBorder="1"/>
    <xf numFmtId="0" fontId="1" fillId="3" borderId="17" xfId="1" applyFill="1" applyBorder="1" applyAlignment="1">
      <alignment horizontal="center"/>
    </xf>
    <xf numFmtId="0" fontId="3" fillId="0" borderId="18" xfId="1" applyFont="1" applyBorder="1"/>
    <xf numFmtId="164" fontId="8" fillId="3" borderId="22" xfId="1" applyNumberFormat="1" applyFont="1" applyFill="1" applyBorder="1"/>
    <xf numFmtId="0" fontId="3" fillId="0" borderId="25" xfId="1" applyFont="1" applyBorder="1"/>
    <xf numFmtId="164" fontId="8" fillId="0" borderId="24" xfId="1" applyNumberFormat="1" applyFont="1" applyBorder="1"/>
    <xf numFmtId="0" fontId="1" fillId="3" borderId="13" xfId="1" applyFill="1" applyBorder="1"/>
    <xf numFmtId="0" fontId="1" fillId="3" borderId="11" xfId="1" applyFill="1" applyBorder="1"/>
    <xf numFmtId="0" fontId="1" fillId="3" borderId="12" xfId="1" applyFill="1" applyBorder="1"/>
    <xf numFmtId="0" fontId="3" fillId="0" borderId="14" xfId="1" applyFont="1" applyBorder="1"/>
    <xf numFmtId="0" fontId="1" fillId="3" borderId="14" xfId="1" applyFill="1" applyBorder="1"/>
    <xf numFmtId="0" fontId="1" fillId="3" borderId="0" xfId="1" applyFill="1"/>
    <xf numFmtId="0" fontId="3" fillId="0" borderId="15" xfId="1" applyFont="1" applyBorder="1"/>
    <xf numFmtId="0" fontId="1" fillId="3" borderId="15" xfId="1" applyFill="1" applyBorder="1"/>
    <xf numFmtId="0" fontId="1" fillId="3" borderId="1" xfId="1" applyFill="1" applyBorder="1"/>
    <xf numFmtId="0" fontId="1" fillId="3" borderId="2" xfId="1" applyFill="1" applyBorder="1"/>
    <xf numFmtId="0" fontId="1" fillId="3" borderId="6" xfId="1" applyFill="1" applyBorder="1"/>
    <xf numFmtId="1" fontId="8" fillId="0" borderId="0" xfId="1" applyNumberFormat="1" applyFont="1"/>
    <xf numFmtId="0" fontId="3" fillId="0" borderId="0" xfId="1" applyFont="1"/>
    <xf numFmtId="0" fontId="1" fillId="0" borderId="19" xfId="1" applyBorder="1"/>
    <xf numFmtId="1" fontId="1" fillId="0" borderId="17" xfId="1" applyNumberFormat="1" applyBorder="1" applyAlignment="1">
      <alignment horizontal="right"/>
    </xf>
    <xf numFmtId="164" fontId="1" fillId="0" borderId="17" xfId="1" applyNumberFormat="1" applyBorder="1" applyAlignment="1">
      <alignment horizontal="right"/>
    </xf>
    <xf numFmtId="0" fontId="1" fillId="0" borderId="20" xfId="1" applyBorder="1"/>
    <xf numFmtId="1" fontId="1" fillId="0" borderId="20" xfId="1" applyNumberFormat="1" applyBorder="1"/>
    <xf numFmtId="0" fontId="7" fillId="3" borderId="14" xfId="1" applyFont="1" applyFill="1" applyBorder="1"/>
    <xf numFmtId="0" fontId="1" fillId="3" borderId="21" xfId="1" applyFill="1" applyBorder="1"/>
    <xf numFmtId="164" fontId="9" fillId="3" borderId="22" xfId="1" applyNumberFormat="1" applyFont="1" applyFill="1" applyBorder="1"/>
    <xf numFmtId="0" fontId="1" fillId="5" borderId="14" xfId="1" applyFill="1" applyBorder="1"/>
    <xf numFmtId="0" fontId="1" fillId="5" borderId="0" xfId="1" applyFill="1"/>
    <xf numFmtId="0" fontId="1" fillId="5" borderId="2" xfId="1" applyFill="1" applyBorder="1"/>
    <xf numFmtId="0" fontId="1" fillId="5" borderId="15" xfId="1" applyFill="1" applyBorder="1"/>
    <xf numFmtId="0" fontId="1" fillId="5" borderId="1" xfId="1" applyFill="1" applyBorder="1"/>
    <xf numFmtId="0" fontId="1" fillId="5" borderId="6" xfId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Continuous"/>
    </xf>
    <xf numFmtId="0" fontId="11" fillId="0" borderId="0" xfId="0" applyFont="1"/>
    <xf numFmtId="0" fontId="13" fillId="0" borderId="0" xfId="0" applyFont="1"/>
    <xf numFmtId="20" fontId="0" fillId="0" borderId="2" xfId="0" applyNumberFormat="1" applyBorder="1"/>
    <xf numFmtId="0" fontId="10" fillId="0" borderId="0" xfId="0" applyFont="1" applyAlignment="1">
      <alignment textRotation="90" wrapText="1"/>
    </xf>
    <xf numFmtId="20" fontId="11" fillId="0" borderId="0" xfId="0" applyNumberFormat="1" applyFont="1"/>
    <xf numFmtId="0" fontId="10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17" fontId="10" fillId="0" borderId="0" xfId="0" applyNumberFormat="1" applyFont="1" applyAlignment="1">
      <alignment textRotation="90" wrapText="1"/>
    </xf>
    <xf numFmtId="20" fontId="10" fillId="0" borderId="0" xfId="0" applyNumberFormat="1" applyFont="1"/>
    <xf numFmtId="0" fontId="14" fillId="0" borderId="0" xfId="0" applyFont="1"/>
    <xf numFmtId="0" fontId="14" fillId="0" borderId="0" xfId="0" applyFont="1" applyAlignment="1">
      <alignment textRotation="90" wrapText="1"/>
    </xf>
    <xf numFmtId="17" fontId="14" fillId="0" borderId="0" xfId="0" applyNumberFormat="1" applyFont="1" applyAlignment="1">
      <alignment textRotation="90" wrapText="1"/>
    </xf>
    <xf numFmtId="1" fontId="1" fillId="0" borderId="22" xfId="1" applyNumberFormat="1" applyBorder="1" applyAlignment="1">
      <alignment horizontal="right"/>
    </xf>
    <xf numFmtId="0" fontId="13" fillId="0" borderId="0" xfId="0" applyFont="1" applyAlignment="1">
      <alignment horizontal="centerContinuous"/>
    </xf>
    <xf numFmtId="0" fontId="10" fillId="0" borderId="3" xfId="0" applyFont="1" applyBorder="1" applyAlignment="1">
      <alignment textRotation="90" wrapText="1"/>
    </xf>
    <xf numFmtId="164" fontId="3" fillId="0" borderId="24" xfId="1" applyNumberFormat="1" applyFont="1" applyBorder="1"/>
    <xf numFmtId="0" fontId="0" fillId="6" borderId="0" xfId="0" applyFill="1"/>
    <xf numFmtId="0" fontId="15" fillId="6" borderId="0" xfId="0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14" fontId="16" fillId="0" borderId="0" xfId="0" applyNumberFormat="1" applyFont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3" fillId="7" borderId="17" xfId="1" applyFont="1" applyFill="1" applyBorder="1"/>
    <xf numFmtId="0" fontId="1" fillId="7" borderId="19" xfId="1" applyFill="1" applyBorder="1"/>
    <xf numFmtId="1" fontId="1" fillId="7" borderId="17" xfId="1" applyNumberFormat="1" applyFill="1" applyBorder="1" applyAlignment="1">
      <alignment horizontal="right"/>
    </xf>
    <xf numFmtId="0" fontId="1" fillId="7" borderId="20" xfId="1" applyFill="1" applyBorder="1"/>
    <xf numFmtId="1" fontId="1" fillId="7" borderId="20" xfId="1" applyNumberFormat="1" applyFill="1" applyBorder="1"/>
    <xf numFmtId="164" fontId="1" fillId="7" borderId="17" xfId="1" applyNumberFormat="1" applyFill="1" applyBorder="1" applyAlignment="1">
      <alignment horizontal="right"/>
    </xf>
    <xf numFmtId="0" fontId="3" fillId="7" borderId="8" xfId="1" applyFont="1" applyFill="1" applyBorder="1"/>
    <xf numFmtId="0" fontId="11" fillId="0" borderId="1" xfId="0" applyFont="1" applyBorder="1"/>
    <xf numFmtId="0" fontId="11" fillId="0" borderId="2" xfId="0" applyFont="1" applyBorder="1"/>
    <xf numFmtId="0" fontId="11" fillId="0" borderId="6" xfId="0" applyFont="1" applyBorder="1"/>
    <xf numFmtId="1" fontId="1" fillId="0" borderId="26" xfId="1" applyNumberFormat="1" applyBorder="1" applyAlignment="1">
      <alignment horizontal="right"/>
    </xf>
    <xf numFmtId="0" fontId="13" fillId="0" borderId="0" xfId="0" applyFont="1" applyAlignment="1">
      <alignment textRotation="90" wrapText="1"/>
    </xf>
    <xf numFmtId="0" fontId="3" fillId="0" borderId="10" xfId="1" applyFont="1" applyBorder="1" applyAlignment="1">
      <alignment horizontal="center"/>
    </xf>
    <xf numFmtId="0" fontId="3" fillId="0" borderId="8" xfId="1" applyFont="1" applyBorder="1"/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Continuous"/>
    </xf>
    <xf numFmtId="0" fontId="17" fillId="8" borderId="28" xfId="0" applyFont="1" applyFill="1" applyBorder="1" applyAlignment="1">
      <alignment textRotation="90" wrapText="1"/>
    </xf>
    <xf numFmtId="0" fontId="17" fillId="8" borderId="29" xfId="0" applyFont="1" applyFill="1" applyBorder="1" applyAlignment="1">
      <alignment textRotation="90" wrapText="1"/>
    </xf>
    <xf numFmtId="17" fontId="17" fillId="8" borderId="30" xfId="0" applyNumberFormat="1" applyFont="1" applyFill="1" applyBorder="1" applyAlignment="1">
      <alignment textRotation="90" wrapText="1"/>
    </xf>
    <xf numFmtId="0" fontId="17" fillId="8" borderId="31" xfId="0" applyFont="1" applyFill="1" applyBorder="1" applyAlignment="1">
      <alignment textRotation="90" wrapText="1"/>
    </xf>
    <xf numFmtId="0" fontId="17" fillId="8" borderId="32" xfId="0" applyFont="1" applyFill="1" applyBorder="1" applyAlignment="1">
      <alignment textRotation="90" wrapText="1"/>
    </xf>
    <xf numFmtId="17" fontId="17" fillId="8" borderId="33" xfId="0" applyNumberFormat="1" applyFont="1" applyFill="1" applyBorder="1" applyAlignment="1">
      <alignment textRotation="90" wrapText="1"/>
    </xf>
    <xf numFmtId="0" fontId="17" fillId="8" borderId="16" xfId="0" applyFont="1" applyFill="1" applyBorder="1" applyAlignment="1">
      <alignment textRotation="90" wrapText="1"/>
    </xf>
    <xf numFmtId="0" fontId="17" fillId="8" borderId="8" xfId="0" applyFont="1" applyFill="1" applyBorder="1" applyAlignment="1">
      <alignment textRotation="90" wrapText="1"/>
    </xf>
    <xf numFmtId="0" fontId="17" fillId="8" borderId="7" xfId="0" applyFont="1" applyFill="1" applyBorder="1" applyAlignment="1">
      <alignment textRotation="90" wrapText="1"/>
    </xf>
    <xf numFmtId="0" fontId="17" fillId="8" borderId="12" xfId="0" applyFont="1" applyFill="1" applyBorder="1" applyAlignment="1">
      <alignment textRotation="90" wrapText="1"/>
    </xf>
    <xf numFmtId="0" fontId="17" fillId="8" borderId="2" xfId="0" applyFont="1" applyFill="1" applyBorder="1" applyAlignment="1">
      <alignment textRotation="90" wrapText="1"/>
    </xf>
    <xf numFmtId="0" fontId="17" fillId="8" borderId="6" xfId="0" applyFont="1" applyFill="1" applyBorder="1" applyAlignment="1">
      <alignment textRotation="90" wrapText="1"/>
    </xf>
    <xf numFmtId="20" fontId="0" fillId="0" borderId="0" xfId="0" applyNumberFormat="1"/>
    <xf numFmtId="20" fontId="17" fillId="8" borderId="2" xfId="0" applyNumberFormat="1" applyFont="1" applyFill="1" applyBorder="1"/>
    <xf numFmtId="20" fontId="17" fillId="8" borderId="6" xfId="0" applyNumberFormat="1" applyFont="1" applyFill="1" applyBorder="1"/>
    <xf numFmtId="0" fontId="17" fillId="8" borderId="2" xfId="0" applyFont="1" applyFill="1" applyBorder="1"/>
    <xf numFmtId="0" fontId="17" fillId="8" borderId="6" xfId="0" applyFont="1" applyFill="1" applyBorder="1"/>
    <xf numFmtId="0" fontId="17" fillId="0" borderId="0" xfId="0" applyFont="1" applyAlignment="1">
      <alignment horizontal="right"/>
    </xf>
    <xf numFmtId="0" fontId="1" fillId="0" borderId="34" xfId="1" applyBorder="1"/>
    <xf numFmtId="0" fontId="1" fillId="7" borderId="34" xfId="1" applyFill="1" applyBorder="1"/>
    <xf numFmtId="0" fontId="6" fillId="3" borderId="35" xfId="1" applyFont="1" applyFill="1" applyBorder="1"/>
    <xf numFmtId="1" fontId="1" fillId="0" borderId="19" xfId="1" applyNumberFormat="1" applyBorder="1" applyAlignment="1">
      <alignment horizontal="right"/>
    </xf>
    <xf numFmtId="1" fontId="1" fillId="7" borderId="19" xfId="1" applyNumberFormat="1" applyFill="1" applyBorder="1" applyAlignment="1">
      <alignment horizontal="right"/>
    </xf>
    <xf numFmtId="0" fontId="7" fillId="3" borderId="34" xfId="1" applyFont="1" applyFill="1" applyBorder="1" applyAlignment="1">
      <alignment horizontal="center"/>
    </xf>
    <xf numFmtId="164" fontId="8" fillId="3" borderId="23" xfId="1" applyNumberFormat="1" applyFont="1" applyFill="1" applyBorder="1"/>
    <xf numFmtId="164" fontId="8" fillId="0" borderId="25" xfId="1" applyNumberFormat="1" applyFont="1" applyBorder="1"/>
    <xf numFmtId="0" fontId="1" fillId="3" borderId="34" xfId="1" applyFill="1" applyBorder="1" applyAlignment="1">
      <alignment horizontal="center"/>
    </xf>
    <xf numFmtId="164" fontId="8" fillId="3" borderId="21" xfId="1" applyNumberFormat="1" applyFont="1" applyFill="1" applyBorder="1"/>
    <xf numFmtId="164" fontId="8" fillId="0" borderId="36" xfId="1" applyNumberFormat="1" applyFont="1" applyBorder="1"/>
    <xf numFmtId="164" fontId="1" fillId="0" borderId="17" xfId="1" applyNumberFormat="1" applyBorder="1"/>
    <xf numFmtId="164" fontId="1" fillId="7" borderId="17" xfId="1" applyNumberFormat="1" applyFill="1" applyBorder="1"/>
    <xf numFmtId="0" fontId="7" fillId="3" borderId="17" xfId="1" applyFont="1" applyFill="1" applyBorder="1"/>
    <xf numFmtId="0" fontId="1" fillId="3" borderId="8" xfId="1" applyFill="1" applyBorder="1"/>
    <xf numFmtId="0" fontId="17" fillId="9" borderId="2" xfId="0" applyFont="1" applyFill="1" applyBorder="1"/>
    <xf numFmtId="0" fontId="17" fillId="9" borderId="6" xfId="0" applyFont="1" applyFill="1" applyBorder="1"/>
    <xf numFmtId="0" fontId="10" fillId="9" borderId="4" xfId="0" applyFont="1" applyFill="1" applyBorder="1" applyAlignment="1">
      <alignment textRotation="90" wrapText="1"/>
    </xf>
    <xf numFmtId="0" fontId="10" fillId="9" borderId="5" xfId="0" applyFont="1" applyFill="1" applyBorder="1" applyAlignment="1">
      <alignment textRotation="90" wrapText="1"/>
    </xf>
    <xf numFmtId="0" fontId="10" fillId="7" borderId="3" xfId="0" applyFont="1" applyFill="1" applyBorder="1" applyAlignment="1">
      <alignment textRotation="90" wrapText="1"/>
    </xf>
    <xf numFmtId="0" fontId="10" fillId="7" borderId="4" xfId="0" applyFont="1" applyFill="1" applyBorder="1" applyAlignment="1">
      <alignment textRotation="90" wrapText="1"/>
    </xf>
    <xf numFmtId="0" fontId="10" fillId="7" borderId="5" xfId="0" applyFont="1" applyFill="1" applyBorder="1" applyAlignment="1">
      <alignment textRotation="90" wrapText="1"/>
    </xf>
    <xf numFmtId="164" fontId="1" fillId="0" borderId="26" xfId="1" applyNumberFormat="1" applyBorder="1"/>
    <xf numFmtId="1" fontId="1" fillId="0" borderId="37" xfId="1" applyNumberFormat="1" applyBorder="1" applyAlignment="1">
      <alignment horizontal="right"/>
    </xf>
    <xf numFmtId="0" fontId="1" fillId="0" borderId="38" xfId="1" applyBorder="1"/>
    <xf numFmtId="1" fontId="1" fillId="0" borderId="38" xfId="1" applyNumberFormat="1" applyBorder="1"/>
    <xf numFmtId="0" fontId="1" fillId="0" borderId="37" xfId="1" applyBorder="1"/>
    <xf numFmtId="164" fontId="1" fillId="0" borderId="26" xfId="1" applyNumberFormat="1" applyBorder="1" applyAlignment="1">
      <alignment horizontal="right"/>
    </xf>
    <xf numFmtId="0" fontId="11" fillId="0" borderId="0" xfId="0" applyFont="1"/>
    <xf numFmtId="0" fontId="10" fillId="0" borderId="0" xfId="0" applyFont="1" applyAlignment="1">
      <alignment textRotation="90" wrapText="1"/>
    </xf>
    <xf numFmtId="0" fontId="0" fillId="0" borderId="2" xfId="0" applyBorder="1"/>
    <xf numFmtId="0" fontId="0" fillId="0" borderId="6" xfId="0" applyBorder="1"/>
    <xf numFmtId="0" fontId="3" fillId="3" borderId="15" xfId="1" applyFont="1" applyFill="1" applyBorder="1" applyAlignment="1">
      <alignment horizontal="right"/>
    </xf>
    <xf numFmtId="0" fontId="3" fillId="3" borderId="1" xfId="1" applyFont="1" applyFill="1" applyBorder="1" applyAlignment="1">
      <alignment horizontal="right"/>
    </xf>
    <xf numFmtId="0" fontId="3" fillId="3" borderId="6" xfId="1" applyFont="1" applyFill="1" applyBorder="1" applyAlignment="1">
      <alignment horizontal="right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1" fillId="3" borderId="13" xfId="1" applyFill="1" applyBorder="1" applyAlignment="1">
      <alignment horizontal="center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3" fillId="3" borderId="14" xfId="1" applyFont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1" fontId="3" fillId="0" borderId="15" xfId="1" applyNumberFormat="1" applyFont="1" applyBorder="1" applyAlignment="1">
      <alignment horizontal="right"/>
    </xf>
    <xf numFmtId="1" fontId="3" fillId="0" borderId="6" xfId="1" applyNumberFormat="1" applyFont="1" applyBorder="1" applyAlignment="1">
      <alignment horizontal="right"/>
    </xf>
    <xf numFmtId="0" fontId="3" fillId="0" borderId="9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3" fillId="4" borderId="13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left"/>
    </xf>
    <xf numFmtId="0" fontId="3" fillId="0" borderId="10" xfId="1" applyFont="1" applyBorder="1" applyAlignment="1">
      <alignment horizontal="left"/>
    </xf>
    <xf numFmtId="0" fontId="3" fillId="0" borderId="5" xfId="1" applyFont="1" applyBorder="1" applyAlignment="1">
      <alignment horizontal="left"/>
    </xf>
    <xf numFmtId="1" fontId="3" fillId="0" borderId="13" xfId="1" applyNumberFormat="1" applyFont="1" applyBorder="1" applyAlignment="1">
      <alignment horizontal="right"/>
    </xf>
    <xf numFmtId="1" fontId="3" fillId="0" borderId="12" xfId="1" applyNumberFormat="1" applyFont="1" applyBorder="1" applyAlignment="1">
      <alignment horizontal="right"/>
    </xf>
    <xf numFmtId="1" fontId="3" fillId="0" borderId="14" xfId="1" applyNumberFormat="1" applyFont="1" applyBorder="1" applyAlignment="1">
      <alignment horizontal="right"/>
    </xf>
    <xf numFmtId="1" fontId="3" fillId="0" borderId="2" xfId="1" applyNumberFormat="1" applyFont="1" applyBorder="1" applyAlignment="1">
      <alignment horizontal="right"/>
    </xf>
  </cellXfs>
  <cellStyles count="2">
    <cellStyle name="Normal" xfId="0" builtinId="0"/>
    <cellStyle name="Normal 2" xfId="1" xr:uid="{9A014A32-3C2D-45F2-B8A7-046C13A8CE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274320</xdr:colOff>
      <xdr:row>20</xdr:row>
      <xdr:rowOff>5716</xdr:rowOff>
    </xdr:from>
    <xdr:to>
      <xdr:col>9</xdr:col>
      <xdr:colOff>567937</xdr:colOff>
      <xdr:row>23</xdr:row>
      <xdr:rowOff>102870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229016-3F34-4D87-81C2-149673ACC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5520" y="3682366"/>
          <a:ext cx="1798567" cy="613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4</xdr:col>
      <xdr:colOff>9525</xdr:colOff>
      <xdr:row>47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09178A-1F13-EF33-7217-CA41E00F4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91075"/>
          <a:ext cx="3886200" cy="35528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10</xdr:col>
      <xdr:colOff>0</xdr:colOff>
      <xdr:row>46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79DA62-FAB5-433D-D760-1E9333FC5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76675" y="4791075"/>
          <a:ext cx="3848100" cy="352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EB2B-B26D-40CE-B8F9-13583735CBA1}">
  <dimension ref="A1:AL59"/>
  <sheetViews>
    <sheetView topLeftCell="A26" zoomScaleNormal="100" workbookViewId="0">
      <selection activeCell="G55" sqref="G55"/>
    </sheetView>
  </sheetViews>
  <sheetFormatPr defaultRowHeight="14.4" x14ac:dyDescent="0.3"/>
  <cols>
    <col min="1" max="1" width="14.44140625" customWidth="1"/>
  </cols>
  <sheetData>
    <row r="1" spans="1:38" x14ac:dyDescent="0.3">
      <c r="A1" s="98" t="s">
        <v>44</v>
      </c>
      <c r="B1" s="98">
        <v>47411</v>
      </c>
      <c r="D1" s="98" t="s">
        <v>45</v>
      </c>
      <c r="E1" s="98">
        <v>47411</v>
      </c>
      <c r="P1" s="98" t="s">
        <v>36</v>
      </c>
      <c r="Q1" s="98" t="s">
        <v>75</v>
      </c>
      <c r="U1" s="63"/>
      <c r="V1" s="63"/>
      <c r="X1" s="63"/>
      <c r="Y1" s="63"/>
      <c r="AJ1" s="63"/>
      <c r="AK1" s="63"/>
    </row>
    <row r="2" spans="1:38" x14ac:dyDescent="0.3">
      <c r="A2" s="99" t="s">
        <v>62</v>
      </c>
      <c r="U2" s="68"/>
    </row>
    <row r="3" spans="1:38" x14ac:dyDescent="0.3">
      <c r="A3" s="98" t="s">
        <v>89</v>
      </c>
      <c r="I3" s="100" t="s">
        <v>63</v>
      </c>
      <c r="P3" s="98" t="s">
        <v>2</v>
      </c>
      <c r="Q3" s="98" t="s">
        <v>48</v>
      </c>
      <c r="U3" s="63"/>
      <c r="AC3" s="76"/>
      <c r="AJ3" s="63"/>
      <c r="AK3" s="63"/>
    </row>
    <row r="4" spans="1:38" ht="15" thickBot="1" x14ac:dyDescent="0.35"/>
    <row r="5" spans="1:38" ht="58.5" customHeight="1" thickBot="1" x14ac:dyDescent="0.35">
      <c r="A5" s="3"/>
      <c r="B5" s="138" t="s">
        <v>3</v>
      </c>
      <c r="C5" s="139" t="s">
        <v>4</v>
      </c>
      <c r="D5" s="139" t="s">
        <v>5</v>
      </c>
      <c r="E5" s="140" t="s">
        <v>6</v>
      </c>
      <c r="F5" s="136" t="s">
        <v>76</v>
      </c>
      <c r="G5" s="136" t="s">
        <v>46</v>
      </c>
      <c r="H5" s="136" t="s">
        <v>47</v>
      </c>
      <c r="I5" s="136" t="s">
        <v>37</v>
      </c>
      <c r="J5" s="136" t="s">
        <v>38</v>
      </c>
      <c r="K5" s="136" t="s">
        <v>39</v>
      </c>
      <c r="L5" s="136" t="s">
        <v>40</v>
      </c>
      <c r="M5" s="136" t="s">
        <v>41</v>
      </c>
      <c r="N5" s="136" t="s">
        <v>42</v>
      </c>
      <c r="O5" s="136" t="s">
        <v>43</v>
      </c>
      <c r="P5" s="136" t="s">
        <v>77</v>
      </c>
      <c r="Q5" s="136" t="s">
        <v>78</v>
      </c>
      <c r="R5" s="137" t="s">
        <v>79</v>
      </c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95"/>
      <c r="AI5" s="95"/>
      <c r="AJ5" s="95"/>
      <c r="AK5" s="95"/>
      <c r="AL5" s="95"/>
    </row>
    <row r="6" spans="1:38" x14ac:dyDescent="0.3">
      <c r="A6" s="134" t="s">
        <v>80</v>
      </c>
      <c r="B6" s="2">
        <v>306</v>
      </c>
      <c r="C6">
        <v>40.6</v>
      </c>
      <c r="D6">
        <v>34</v>
      </c>
      <c r="E6" s="2">
        <v>7.5</v>
      </c>
      <c r="F6">
        <v>16</v>
      </c>
      <c r="G6">
        <v>12</v>
      </c>
      <c r="H6">
        <v>43</v>
      </c>
      <c r="I6">
        <v>100</v>
      </c>
      <c r="J6">
        <v>76</v>
      </c>
      <c r="K6">
        <v>42</v>
      </c>
      <c r="L6">
        <v>15</v>
      </c>
      <c r="M6">
        <v>2</v>
      </c>
      <c r="N6">
        <v>0</v>
      </c>
      <c r="O6">
        <v>0</v>
      </c>
      <c r="P6">
        <v>0</v>
      </c>
      <c r="Q6">
        <v>0</v>
      </c>
      <c r="R6" s="2">
        <v>0</v>
      </c>
      <c r="U6" s="63"/>
    </row>
    <row r="7" spans="1:38" x14ac:dyDescent="0.3">
      <c r="A7" s="134" t="s">
        <v>81</v>
      </c>
      <c r="B7" s="2">
        <v>350</v>
      </c>
      <c r="C7">
        <v>43.3</v>
      </c>
      <c r="D7">
        <v>36</v>
      </c>
      <c r="E7" s="2">
        <v>7.6</v>
      </c>
      <c r="F7">
        <v>11</v>
      </c>
      <c r="G7">
        <v>8</v>
      </c>
      <c r="H7">
        <v>47</v>
      </c>
      <c r="I7">
        <v>96</v>
      </c>
      <c r="J7">
        <v>94</v>
      </c>
      <c r="K7">
        <v>57</v>
      </c>
      <c r="L7">
        <v>25</v>
      </c>
      <c r="M7">
        <v>11</v>
      </c>
      <c r="N7">
        <v>0</v>
      </c>
      <c r="O7">
        <v>1</v>
      </c>
      <c r="P7">
        <v>0</v>
      </c>
      <c r="Q7">
        <v>0</v>
      </c>
      <c r="R7" s="2">
        <v>0</v>
      </c>
      <c r="U7" s="63"/>
    </row>
    <row r="8" spans="1:38" x14ac:dyDescent="0.3">
      <c r="A8" s="134" t="s">
        <v>82</v>
      </c>
      <c r="B8" s="2">
        <v>332</v>
      </c>
      <c r="C8">
        <v>42.2</v>
      </c>
      <c r="D8">
        <v>34.700000000000003</v>
      </c>
      <c r="E8" s="2">
        <v>8.1</v>
      </c>
      <c r="F8">
        <v>13</v>
      </c>
      <c r="G8">
        <v>21</v>
      </c>
      <c r="H8">
        <v>51</v>
      </c>
      <c r="I8">
        <v>86</v>
      </c>
      <c r="J8">
        <v>82</v>
      </c>
      <c r="K8">
        <v>51</v>
      </c>
      <c r="L8">
        <v>20</v>
      </c>
      <c r="M8">
        <v>6</v>
      </c>
      <c r="N8">
        <v>2</v>
      </c>
      <c r="O8">
        <v>0</v>
      </c>
      <c r="P8">
        <v>0</v>
      </c>
      <c r="Q8">
        <v>0</v>
      </c>
      <c r="R8" s="2">
        <v>0</v>
      </c>
      <c r="U8" s="63"/>
    </row>
    <row r="9" spans="1:38" x14ac:dyDescent="0.3">
      <c r="A9" s="134" t="s">
        <v>83</v>
      </c>
      <c r="B9" s="2">
        <v>319</v>
      </c>
      <c r="C9">
        <v>42.2</v>
      </c>
      <c r="D9">
        <v>34.799999999999997</v>
      </c>
      <c r="E9" s="2">
        <v>7.7</v>
      </c>
      <c r="F9">
        <v>12</v>
      </c>
      <c r="G9">
        <v>12</v>
      </c>
      <c r="H9">
        <v>52</v>
      </c>
      <c r="I9">
        <v>93</v>
      </c>
      <c r="J9">
        <v>78</v>
      </c>
      <c r="K9">
        <v>49</v>
      </c>
      <c r="L9">
        <v>15</v>
      </c>
      <c r="M9">
        <v>6</v>
      </c>
      <c r="N9">
        <v>2</v>
      </c>
      <c r="O9">
        <v>0</v>
      </c>
      <c r="P9">
        <v>0</v>
      </c>
      <c r="Q9">
        <v>0</v>
      </c>
      <c r="R9" s="2">
        <v>0</v>
      </c>
      <c r="U9" s="63"/>
    </row>
    <row r="10" spans="1:38" x14ac:dyDescent="0.3">
      <c r="A10" s="134" t="s">
        <v>84</v>
      </c>
      <c r="B10" s="2">
        <v>284</v>
      </c>
      <c r="C10">
        <v>40.4</v>
      </c>
      <c r="D10">
        <v>34.299999999999997</v>
      </c>
      <c r="E10" s="2">
        <v>6.8</v>
      </c>
      <c r="F10">
        <v>10</v>
      </c>
      <c r="G10">
        <v>8</v>
      </c>
      <c r="H10">
        <v>41</v>
      </c>
      <c r="I10">
        <v>101</v>
      </c>
      <c r="J10">
        <v>75</v>
      </c>
      <c r="K10">
        <v>34</v>
      </c>
      <c r="L10">
        <v>10</v>
      </c>
      <c r="M10">
        <v>4</v>
      </c>
      <c r="N10">
        <v>1</v>
      </c>
      <c r="O10">
        <v>0</v>
      </c>
      <c r="P10">
        <v>0</v>
      </c>
      <c r="Q10">
        <v>0</v>
      </c>
      <c r="R10" s="2">
        <v>0</v>
      </c>
      <c r="U10" s="63"/>
    </row>
    <row r="11" spans="1:38" x14ac:dyDescent="0.3">
      <c r="A11" s="134" t="s">
        <v>85</v>
      </c>
      <c r="B11" s="2">
        <v>194</v>
      </c>
      <c r="C11">
        <v>41</v>
      </c>
      <c r="D11">
        <v>34.299999999999997</v>
      </c>
      <c r="E11" s="2">
        <v>7.5</v>
      </c>
      <c r="F11">
        <v>9</v>
      </c>
      <c r="G11">
        <v>7</v>
      </c>
      <c r="H11">
        <v>38</v>
      </c>
      <c r="I11">
        <v>49</v>
      </c>
      <c r="J11">
        <v>50</v>
      </c>
      <c r="K11">
        <v>26</v>
      </c>
      <c r="L11">
        <v>11</v>
      </c>
      <c r="M11">
        <v>4</v>
      </c>
      <c r="N11">
        <v>0</v>
      </c>
      <c r="O11">
        <v>0</v>
      </c>
      <c r="P11">
        <v>0</v>
      </c>
      <c r="Q11">
        <v>0</v>
      </c>
      <c r="R11" s="2">
        <v>0</v>
      </c>
      <c r="U11" s="63"/>
    </row>
    <row r="12" spans="1:38" ht="15" thickBot="1" x14ac:dyDescent="0.35">
      <c r="A12" s="135" t="s">
        <v>86</v>
      </c>
      <c r="B12" s="3">
        <v>141</v>
      </c>
      <c r="C12" s="1">
        <v>41</v>
      </c>
      <c r="D12" s="1">
        <v>34.299999999999997</v>
      </c>
      <c r="E12" s="3">
        <v>7.9</v>
      </c>
      <c r="F12" s="1">
        <v>7</v>
      </c>
      <c r="G12" s="1">
        <v>3</v>
      </c>
      <c r="H12" s="1">
        <v>28</v>
      </c>
      <c r="I12" s="1">
        <v>36</v>
      </c>
      <c r="J12" s="1">
        <v>43</v>
      </c>
      <c r="K12" s="1">
        <v>16</v>
      </c>
      <c r="L12" s="1">
        <v>6</v>
      </c>
      <c r="M12" s="1">
        <v>1</v>
      </c>
      <c r="N12" s="1">
        <v>0</v>
      </c>
      <c r="O12" s="1">
        <v>1</v>
      </c>
      <c r="P12" s="1">
        <v>0</v>
      </c>
      <c r="Q12" s="1">
        <v>0</v>
      </c>
      <c r="R12" s="3">
        <v>0</v>
      </c>
      <c r="U12" s="63"/>
    </row>
    <row r="13" spans="1:38" x14ac:dyDescent="0.3">
      <c r="A13" s="134" t="s">
        <v>87</v>
      </c>
      <c r="B13" s="2">
        <v>318</v>
      </c>
      <c r="C13">
        <v>42.1</v>
      </c>
      <c r="D13">
        <v>34.799999999999997</v>
      </c>
      <c r="E13" s="2">
        <v>7.6</v>
      </c>
      <c r="F13">
        <v>12</v>
      </c>
      <c r="G13">
        <v>12</v>
      </c>
      <c r="H13">
        <v>47</v>
      </c>
      <c r="I13">
        <v>95</v>
      </c>
      <c r="J13">
        <v>81</v>
      </c>
      <c r="K13">
        <v>47</v>
      </c>
      <c r="L13">
        <v>17</v>
      </c>
      <c r="M13">
        <v>6</v>
      </c>
      <c r="N13">
        <v>1</v>
      </c>
      <c r="O13">
        <v>0</v>
      </c>
      <c r="P13">
        <v>0</v>
      </c>
      <c r="Q13">
        <v>0</v>
      </c>
      <c r="R13" s="2">
        <v>0</v>
      </c>
      <c r="U13" s="63"/>
    </row>
    <row r="14" spans="1:38" ht="15" thickBot="1" x14ac:dyDescent="0.35">
      <c r="A14" s="135" t="s">
        <v>35</v>
      </c>
      <c r="B14" s="3">
        <v>275</v>
      </c>
      <c r="C14" s="1">
        <v>42</v>
      </c>
      <c r="D14" s="1">
        <v>34.700000000000003</v>
      </c>
      <c r="E14" s="3">
        <v>7.6</v>
      </c>
      <c r="F14" s="1">
        <v>11</v>
      </c>
      <c r="G14" s="1">
        <v>10</v>
      </c>
      <c r="H14" s="1">
        <v>43</v>
      </c>
      <c r="I14" s="1">
        <v>80</v>
      </c>
      <c r="J14" s="1">
        <v>71</v>
      </c>
      <c r="K14" s="1">
        <v>39</v>
      </c>
      <c r="L14" s="1">
        <v>15</v>
      </c>
      <c r="M14" s="1">
        <v>5</v>
      </c>
      <c r="N14" s="1">
        <v>1</v>
      </c>
      <c r="O14" s="1">
        <v>0</v>
      </c>
      <c r="P14" s="1">
        <v>0</v>
      </c>
      <c r="Q14" s="1">
        <v>0</v>
      </c>
      <c r="R14" s="3">
        <v>0</v>
      </c>
      <c r="U14" s="63"/>
    </row>
    <row r="16" spans="1:38" x14ac:dyDescent="0.3">
      <c r="A16" s="98" t="s">
        <v>34</v>
      </c>
      <c r="R16" s="118" t="s">
        <v>88</v>
      </c>
      <c r="U16" s="63"/>
      <c r="AL16" s="69"/>
    </row>
    <row r="17" spans="1:38" x14ac:dyDescent="0.3">
      <c r="A17" s="98"/>
      <c r="R17" s="118"/>
      <c r="U17" s="63"/>
      <c r="AL17" s="69"/>
    </row>
    <row r="18" spans="1:38" x14ac:dyDescent="0.3">
      <c r="A18" s="98" t="s">
        <v>44</v>
      </c>
      <c r="B18" s="98">
        <v>47411</v>
      </c>
      <c r="D18" s="98" t="s">
        <v>45</v>
      </c>
      <c r="E18" s="98">
        <v>47411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98" t="s">
        <v>36</v>
      </c>
      <c r="Q18" s="98" t="s">
        <v>75</v>
      </c>
    </row>
    <row r="19" spans="1:38" x14ac:dyDescent="0.3">
      <c r="A19" s="99" t="s">
        <v>62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38" x14ac:dyDescent="0.3">
      <c r="A20" s="98" t="s">
        <v>89</v>
      </c>
      <c r="F20" s="62"/>
      <c r="G20" s="62"/>
      <c r="H20" s="62"/>
      <c r="I20" s="100" t="s">
        <v>63</v>
      </c>
      <c r="J20" s="62"/>
      <c r="K20" s="62"/>
      <c r="L20" s="62"/>
      <c r="M20" s="62"/>
      <c r="N20" s="62"/>
      <c r="O20" s="62"/>
      <c r="P20" s="59" t="s">
        <v>2</v>
      </c>
      <c r="Q20" s="59" t="s">
        <v>49</v>
      </c>
      <c r="R20" s="62"/>
      <c r="T20" s="59"/>
      <c r="U20" s="59"/>
      <c r="V20" s="62"/>
      <c r="W20" s="59"/>
      <c r="X20" s="59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59"/>
      <c r="AJ20" s="59"/>
      <c r="AK20" s="62"/>
    </row>
    <row r="21" spans="1:38" x14ac:dyDescent="0.3">
      <c r="T21" s="60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</row>
    <row r="22" spans="1:38" ht="15" customHeight="1" thickBot="1" x14ac:dyDescent="0.35"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T22" s="59"/>
      <c r="U22" s="62"/>
      <c r="V22" s="62"/>
      <c r="W22" s="62"/>
      <c r="X22" s="62"/>
      <c r="Y22" s="62"/>
      <c r="Z22" s="62"/>
      <c r="AA22" s="62"/>
      <c r="AB22" s="61"/>
      <c r="AC22" s="62"/>
      <c r="AD22" s="62"/>
      <c r="AE22" s="62"/>
      <c r="AF22" s="62"/>
      <c r="AG22" s="62"/>
      <c r="AH22" s="62"/>
      <c r="AI22" s="59"/>
      <c r="AJ22" s="59"/>
      <c r="AK22" s="62"/>
    </row>
    <row r="23" spans="1:38" ht="43.8" thickBot="1" x14ac:dyDescent="0.35">
      <c r="A23" s="1"/>
      <c r="B23" s="138" t="s">
        <v>3</v>
      </c>
      <c r="C23" s="139" t="s">
        <v>4</v>
      </c>
      <c r="D23" s="139" t="s">
        <v>5</v>
      </c>
      <c r="E23" s="140" t="s">
        <v>6</v>
      </c>
      <c r="F23" s="136" t="s">
        <v>76</v>
      </c>
      <c r="G23" s="136" t="s">
        <v>46</v>
      </c>
      <c r="H23" s="136" t="s">
        <v>47</v>
      </c>
      <c r="I23" s="136" t="s">
        <v>37</v>
      </c>
      <c r="J23" s="136" t="s">
        <v>38</v>
      </c>
      <c r="K23" s="136" t="s">
        <v>39</v>
      </c>
      <c r="L23" s="136" t="s">
        <v>40</v>
      </c>
      <c r="M23" s="136" t="s">
        <v>41</v>
      </c>
      <c r="N23" s="136" t="s">
        <v>42</v>
      </c>
      <c r="O23" s="136" t="s">
        <v>43</v>
      </c>
      <c r="P23" s="136" t="s">
        <v>77</v>
      </c>
      <c r="Q23" s="136" t="s">
        <v>78</v>
      </c>
      <c r="R23" s="137" t="s">
        <v>79</v>
      </c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</row>
    <row r="24" spans="1:38" x14ac:dyDescent="0.3">
      <c r="A24" s="134" t="s">
        <v>80</v>
      </c>
      <c r="B24" s="92">
        <v>496</v>
      </c>
      <c r="C24" s="62">
        <v>40.1</v>
      </c>
      <c r="D24" s="62">
        <v>32.5</v>
      </c>
      <c r="E24" s="92">
        <v>8.3000000000000007</v>
      </c>
      <c r="F24" s="62">
        <v>40</v>
      </c>
      <c r="G24" s="62">
        <v>24</v>
      </c>
      <c r="H24" s="62">
        <v>94</v>
      </c>
      <c r="I24" s="62">
        <v>150</v>
      </c>
      <c r="J24" s="62">
        <v>111</v>
      </c>
      <c r="K24" s="62">
        <v>55</v>
      </c>
      <c r="L24" s="62">
        <v>16</v>
      </c>
      <c r="M24" s="62">
        <v>6</v>
      </c>
      <c r="N24" s="62">
        <v>0</v>
      </c>
      <c r="O24" s="62">
        <v>0</v>
      </c>
      <c r="P24" s="62">
        <v>0</v>
      </c>
      <c r="Q24" s="62">
        <v>0</v>
      </c>
      <c r="R24" s="92">
        <v>0</v>
      </c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</row>
    <row r="25" spans="1:38" x14ac:dyDescent="0.3">
      <c r="A25" s="134" t="s">
        <v>81</v>
      </c>
      <c r="B25" s="92">
        <v>508</v>
      </c>
      <c r="C25" s="62">
        <v>42.1</v>
      </c>
      <c r="D25" s="62">
        <v>34.9</v>
      </c>
      <c r="E25" s="92">
        <v>8.1999999999999993</v>
      </c>
      <c r="F25" s="62">
        <v>24</v>
      </c>
      <c r="G25" s="62">
        <v>11</v>
      </c>
      <c r="H25" s="62">
        <v>57</v>
      </c>
      <c r="I25" s="62">
        <v>156</v>
      </c>
      <c r="J25" s="62">
        <v>146</v>
      </c>
      <c r="K25" s="62">
        <v>77</v>
      </c>
      <c r="L25" s="62">
        <v>26</v>
      </c>
      <c r="M25" s="62">
        <v>9</v>
      </c>
      <c r="N25" s="62">
        <v>0</v>
      </c>
      <c r="O25" s="62">
        <v>1</v>
      </c>
      <c r="P25" s="62">
        <v>1</v>
      </c>
      <c r="Q25" s="62">
        <v>0</v>
      </c>
      <c r="R25" s="92">
        <v>0</v>
      </c>
      <c r="T25" s="147"/>
      <c r="U25" s="148"/>
      <c r="V25" s="65"/>
      <c r="W25" s="65"/>
      <c r="X25" s="65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</row>
    <row r="26" spans="1:38" x14ac:dyDescent="0.3">
      <c r="A26" s="134" t="s">
        <v>82</v>
      </c>
      <c r="B26" s="92">
        <v>514</v>
      </c>
      <c r="C26" s="62">
        <v>41.4</v>
      </c>
      <c r="D26" s="62">
        <v>33.299999999999997</v>
      </c>
      <c r="E26" s="92">
        <v>8.6999999999999993</v>
      </c>
      <c r="F26" s="62">
        <v>35</v>
      </c>
      <c r="G26" s="62">
        <v>27</v>
      </c>
      <c r="H26" s="62">
        <v>90</v>
      </c>
      <c r="I26" s="62">
        <v>140</v>
      </c>
      <c r="J26" s="62">
        <v>130</v>
      </c>
      <c r="K26" s="62">
        <v>63</v>
      </c>
      <c r="L26" s="62">
        <v>22</v>
      </c>
      <c r="M26" s="62">
        <v>4</v>
      </c>
      <c r="N26" s="62">
        <v>1</v>
      </c>
      <c r="O26" s="62">
        <v>1</v>
      </c>
      <c r="P26" s="62">
        <v>0</v>
      </c>
      <c r="Q26" s="62">
        <v>1</v>
      </c>
      <c r="R26" s="92">
        <v>0</v>
      </c>
      <c r="T26" s="147"/>
      <c r="U26" s="148"/>
      <c r="V26" s="65"/>
      <c r="W26" s="65"/>
      <c r="X26" s="65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</row>
    <row r="27" spans="1:38" x14ac:dyDescent="0.3">
      <c r="A27" s="134" t="s">
        <v>83</v>
      </c>
      <c r="B27" s="92">
        <v>518</v>
      </c>
      <c r="C27" s="62">
        <v>41.6</v>
      </c>
      <c r="D27" s="62">
        <v>33.5</v>
      </c>
      <c r="E27" s="92">
        <v>8.6999999999999993</v>
      </c>
      <c r="F27" s="62">
        <v>30</v>
      </c>
      <c r="G27" s="62">
        <v>44</v>
      </c>
      <c r="H27" s="62">
        <v>86</v>
      </c>
      <c r="I27" s="62">
        <v>141</v>
      </c>
      <c r="J27" s="62">
        <v>104</v>
      </c>
      <c r="K27" s="62">
        <v>69</v>
      </c>
      <c r="L27" s="62">
        <v>29</v>
      </c>
      <c r="M27" s="62">
        <v>12</v>
      </c>
      <c r="N27" s="62">
        <v>2</v>
      </c>
      <c r="O27" s="62">
        <v>1</v>
      </c>
      <c r="P27" s="62">
        <v>0</v>
      </c>
      <c r="Q27" s="62">
        <v>0</v>
      </c>
      <c r="R27" s="92">
        <v>0</v>
      </c>
      <c r="T27" s="59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</row>
    <row r="28" spans="1:38" x14ac:dyDescent="0.3">
      <c r="A28" s="134" t="s">
        <v>84</v>
      </c>
      <c r="B28" s="92">
        <v>493</v>
      </c>
      <c r="C28" s="62">
        <v>40</v>
      </c>
      <c r="D28" s="62">
        <v>32.299999999999997</v>
      </c>
      <c r="E28" s="92">
        <v>8.6999999999999993</v>
      </c>
      <c r="F28" s="62">
        <v>42</v>
      </c>
      <c r="G28" s="62">
        <v>35</v>
      </c>
      <c r="H28" s="62">
        <v>77</v>
      </c>
      <c r="I28" s="62">
        <v>148</v>
      </c>
      <c r="J28" s="62">
        <v>117</v>
      </c>
      <c r="K28" s="62">
        <v>57</v>
      </c>
      <c r="L28" s="62">
        <v>8</v>
      </c>
      <c r="M28" s="62">
        <v>8</v>
      </c>
      <c r="N28" s="62">
        <v>0</v>
      </c>
      <c r="O28" s="62">
        <v>1</v>
      </c>
      <c r="P28" s="62">
        <v>0</v>
      </c>
      <c r="Q28" s="62">
        <v>0</v>
      </c>
      <c r="R28" s="92">
        <v>0</v>
      </c>
      <c r="T28" s="59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</row>
    <row r="29" spans="1:38" x14ac:dyDescent="0.3">
      <c r="A29" s="134" t="s">
        <v>85</v>
      </c>
      <c r="B29" s="92">
        <v>258</v>
      </c>
      <c r="C29" s="62">
        <v>41.5</v>
      </c>
      <c r="D29" s="62">
        <v>34</v>
      </c>
      <c r="E29" s="92">
        <v>8.5</v>
      </c>
      <c r="F29" s="62">
        <v>16</v>
      </c>
      <c r="G29" s="62">
        <v>11</v>
      </c>
      <c r="H29" s="62">
        <v>37</v>
      </c>
      <c r="I29" s="62">
        <v>77</v>
      </c>
      <c r="J29" s="62">
        <v>64</v>
      </c>
      <c r="K29" s="62">
        <v>31</v>
      </c>
      <c r="L29" s="62">
        <v>14</v>
      </c>
      <c r="M29" s="62">
        <v>8</v>
      </c>
      <c r="N29" s="62">
        <v>0</v>
      </c>
      <c r="O29" s="62">
        <v>0</v>
      </c>
      <c r="P29" s="62">
        <v>0</v>
      </c>
      <c r="Q29" s="62">
        <v>0</v>
      </c>
      <c r="R29" s="92">
        <v>0</v>
      </c>
      <c r="T29" s="59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</row>
    <row r="30" spans="1:38" ht="15" thickBot="1" x14ac:dyDescent="0.35">
      <c r="A30" s="135" t="s">
        <v>86</v>
      </c>
      <c r="B30" s="93">
        <v>186</v>
      </c>
      <c r="C30" s="91">
        <v>41.6</v>
      </c>
      <c r="D30" s="91">
        <v>31.9</v>
      </c>
      <c r="E30" s="93">
        <v>10.6</v>
      </c>
      <c r="F30" s="91">
        <v>29</v>
      </c>
      <c r="G30" s="91">
        <v>6</v>
      </c>
      <c r="H30" s="91">
        <v>35</v>
      </c>
      <c r="I30" s="91">
        <v>39</v>
      </c>
      <c r="J30" s="91">
        <v>37</v>
      </c>
      <c r="K30" s="91">
        <v>26</v>
      </c>
      <c r="L30" s="91">
        <v>8</v>
      </c>
      <c r="M30" s="91">
        <v>6</v>
      </c>
      <c r="N30" s="91">
        <v>0</v>
      </c>
      <c r="O30" s="91">
        <v>0</v>
      </c>
      <c r="P30" s="91">
        <v>0</v>
      </c>
      <c r="Q30" s="91">
        <v>0</v>
      </c>
      <c r="R30" s="93">
        <v>0</v>
      </c>
      <c r="T30" s="59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</row>
    <row r="31" spans="1:38" x14ac:dyDescent="0.3">
      <c r="A31" s="134" t="s">
        <v>87</v>
      </c>
      <c r="B31" s="92">
        <v>506</v>
      </c>
      <c r="C31" s="62">
        <v>41.1</v>
      </c>
      <c r="D31" s="62">
        <v>33.299999999999997</v>
      </c>
      <c r="E31" s="92">
        <v>8.6</v>
      </c>
      <c r="F31" s="62">
        <v>34</v>
      </c>
      <c r="G31" s="62">
        <v>28</v>
      </c>
      <c r="H31" s="62">
        <v>81</v>
      </c>
      <c r="I31" s="62">
        <v>147</v>
      </c>
      <c r="J31" s="62">
        <v>122</v>
      </c>
      <c r="K31" s="62">
        <v>64</v>
      </c>
      <c r="L31" s="62">
        <v>20</v>
      </c>
      <c r="M31" s="62">
        <v>8</v>
      </c>
      <c r="N31" s="62">
        <v>1</v>
      </c>
      <c r="O31" s="62">
        <v>1</v>
      </c>
      <c r="P31" s="62">
        <v>0</v>
      </c>
      <c r="Q31" s="62">
        <v>0</v>
      </c>
      <c r="R31" s="92">
        <v>0</v>
      </c>
      <c r="T31" s="59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</row>
    <row r="32" spans="1:38" ht="15" thickBot="1" x14ac:dyDescent="0.35">
      <c r="A32" s="135" t="s">
        <v>35</v>
      </c>
      <c r="B32" s="93">
        <v>425</v>
      </c>
      <c r="C32" s="91">
        <v>41.3</v>
      </c>
      <c r="D32" s="91">
        <v>33.299999999999997</v>
      </c>
      <c r="E32" s="93">
        <v>8.6999999999999993</v>
      </c>
      <c r="F32" s="91">
        <v>31</v>
      </c>
      <c r="G32" s="91">
        <v>23</v>
      </c>
      <c r="H32" s="91">
        <v>68</v>
      </c>
      <c r="I32" s="91">
        <v>122</v>
      </c>
      <c r="J32" s="91">
        <v>101</v>
      </c>
      <c r="K32" s="91">
        <v>54</v>
      </c>
      <c r="L32" s="91">
        <v>18</v>
      </c>
      <c r="M32" s="91">
        <v>8</v>
      </c>
      <c r="N32" s="91">
        <v>0</v>
      </c>
      <c r="O32" s="91">
        <v>1</v>
      </c>
      <c r="P32" s="91">
        <v>0</v>
      </c>
      <c r="Q32" s="91">
        <v>0</v>
      </c>
      <c r="R32" s="93">
        <v>0</v>
      </c>
      <c r="T32" s="59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</row>
    <row r="33" spans="1:37" x14ac:dyDescent="0.3">
      <c r="T33" s="59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</row>
    <row r="34" spans="1:37" x14ac:dyDescent="0.3">
      <c r="A34" s="72" t="s">
        <v>34</v>
      </c>
      <c r="R34" s="67" t="s">
        <v>51</v>
      </c>
      <c r="T34" s="59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</row>
    <row r="35" spans="1:37" x14ac:dyDescent="0.3">
      <c r="T35" s="59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</row>
    <row r="36" spans="1:37" x14ac:dyDescent="0.3"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</row>
    <row r="37" spans="1:37" x14ac:dyDescent="0.3">
      <c r="A37" s="98" t="s">
        <v>44</v>
      </c>
      <c r="B37" s="98">
        <v>47411</v>
      </c>
      <c r="D37" s="98" t="s">
        <v>45</v>
      </c>
      <c r="E37" s="98">
        <v>47411</v>
      </c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98" t="s">
        <v>36</v>
      </c>
      <c r="Q37" s="98" t="s">
        <v>75</v>
      </c>
      <c r="R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</row>
    <row r="38" spans="1:37" x14ac:dyDescent="0.3">
      <c r="A38" s="99" t="s">
        <v>62</v>
      </c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T38" s="59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7"/>
    </row>
    <row r="39" spans="1:37" x14ac:dyDescent="0.3">
      <c r="A39" s="98" t="s">
        <v>89</v>
      </c>
      <c r="F39" s="62"/>
      <c r="G39" s="62"/>
      <c r="H39" s="62"/>
      <c r="I39" s="100" t="s">
        <v>63</v>
      </c>
      <c r="J39" s="62"/>
      <c r="K39" s="62"/>
      <c r="L39" s="62"/>
      <c r="M39" s="62"/>
      <c r="N39" s="62"/>
      <c r="O39" s="62"/>
      <c r="P39" s="59" t="s">
        <v>2</v>
      </c>
      <c r="Q39" s="59" t="s">
        <v>8</v>
      </c>
      <c r="R39" s="62"/>
    </row>
    <row r="41" spans="1:37" ht="15" customHeight="1" thickBot="1" x14ac:dyDescent="0.35"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T41" s="147"/>
      <c r="U41" s="148"/>
      <c r="V41" s="65"/>
      <c r="W41" s="65"/>
      <c r="X41" s="65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</row>
    <row r="42" spans="1:37" ht="42.75" customHeight="1" thickBot="1" x14ac:dyDescent="0.35">
      <c r="A42" s="1"/>
      <c r="B42" s="138" t="s">
        <v>3</v>
      </c>
      <c r="C42" s="139" t="s">
        <v>4</v>
      </c>
      <c r="D42" s="139" t="s">
        <v>5</v>
      </c>
      <c r="E42" s="140" t="s">
        <v>6</v>
      </c>
      <c r="F42" s="136" t="s">
        <v>76</v>
      </c>
      <c r="G42" s="136" t="s">
        <v>46</v>
      </c>
      <c r="H42" s="136" t="s">
        <v>47</v>
      </c>
      <c r="I42" s="136" t="s">
        <v>37</v>
      </c>
      <c r="J42" s="136" t="s">
        <v>38</v>
      </c>
      <c r="K42" s="136" t="s">
        <v>39</v>
      </c>
      <c r="L42" s="136" t="s">
        <v>40</v>
      </c>
      <c r="M42" s="136" t="s">
        <v>41</v>
      </c>
      <c r="N42" s="136" t="s">
        <v>42</v>
      </c>
      <c r="O42" s="136" t="s">
        <v>43</v>
      </c>
      <c r="P42" s="136" t="s">
        <v>77</v>
      </c>
      <c r="Q42" s="136" t="s">
        <v>78</v>
      </c>
      <c r="R42" s="137" t="s">
        <v>79</v>
      </c>
      <c r="T42" s="147"/>
      <c r="U42" s="148"/>
      <c r="V42" s="77"/>
      <c r="W42" s="65"/>
      <c r="X42" s="65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</row>
    <row r="43" spans="1:37" x14ac:dyDescent="0.3">
      <c r="A43" s="134" t="s">
        <v>80</v>
      </c>
      <c r="B43" s="92">
        <v>802</v>
      </c>
      <c r="C43" s="62">
        <v>40.5</v>
      </c>
      <c r="D43" s="62">
        <v>33</v>
      </c>
      <c r="E43" s="92">
        <v>8</v>
      </c>
      <c r="F43" s="62">
        <v>56</v>
      </c>
      <c r="G43" s="62">
        <v>36</v>
      </c>
      <c r="H43" s="62">
        <v>137</v>
      </c>
      <c r="I43" s="62">
        <v>250</v>
      </c>
      <c r="J43" s="62">
        <v>187</v>
      </c>
      <c r="K43" s="62">
        <v>97</v>
      </c>
      <c r="L43" s="62">
        <v>31</v>
      </c>
      <c r="M43" s="62">
        <v>8</v>
      </c>
      <c r="N43" s="62">
        <v>0</v>
      </c>
      <c r="O43" s="62">
        <v>0</v>
      </c>
      <c r="P43" s="62">
        <v>0</v>
      </c>
      <c r="Q43" s="62">
        <v>0</v>
      </c>
      <c r="R43" s="92">
        <v>0</v>
      </c>
      <c r="T43" s="59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</row>
    <row r="44" spans="1:37" x14ac:dyDescent="0.3">
      <c r="A44" s="134" t="s">
        <v>81</v>
      </c>
      <c r="B44" s="92">
        <v>858</v>
      </c>
      <c r="C44" s="62">
        <v>42.3</v>
      </c>
      <c r="D44" s="62">
        <v>35.299999999999997</v>
      </c>
      <c r="E44" s="92">
        <v>8</v>
      </c>
      <c r="F44" s="62">
        <v>35</v>
      </c>
      <c r="G44" s="62">
        <v>19</v>
      </c>
      <c r="H44" s="62">
        <v>104</v>
      </c>
      <c r="I44" s="62">
        <v>252</v>
      </c>
      <c r="J44" s="62">
        <v>240</v>
      </c>
      <c r="K44" s="62">
        <v>134</v>
      </c>
      <c r="L44" s="62">
        <v>51</v>
      </c>
      <c r="M44" s="62">
        <v>20</v>
      </c>
      <c r="N44" s="62">
        <v>0</v>
      </c>
      <c r="O44" s="62">
        <v>2</v>
      </c>
      <c r="P44" s="62">
        <v>1</v>
      </c>
      <c r="Q44" s="62">
        <v>0</v>
      </c>
      <c r="R44" s="92">
        <v>0</v>
      </c>
      <c r="T44" s="59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</row>
    <row r="45" spans="1:37" x14ac:dyDescent="0.3">
      <c r="A45" s="134" t="s">
        <v>82</v>
      </c>
      <c r="B45" s="92">
        <v>846</v>
      </c>
      <c r="C45" s="62">
        <v>41.6</v>
      </c>
      <c r="D45" s="62">
        <v>33.799999999999997</v>
      </c>
      <c r="E45" s="92">
        <v>8.5</v>
      </c>
      <c r="F45" s="62">
        <v>48</v>
      </c>
      <c r="G45" s="62">
        <v>48</v>
      </c>
      <c r="H45" s="62">
        <v>141</v>
      </c>
      <c r="I45" s="62">
        <v>226</v>
      </c>
      <c r="J45" s="62">
        <v>212</v>
      </c>
      <c r="K45" s="62">
        <v>114</v>
      </c>
      <c r="L45" s="62">
        <v>42</v>
      </c>
      <c r="M45" s="62">
        <v>10</v>
      </c>
      <c r="N45" s="62">
        <v>3</v>
      </c>
      <c r="O45" s="62">
        <v>1</v>
      </c>
      <c r="P45" s="62">
        <v>0</v>
      </c>
      <c r="Q45" s="62">
        <v>1</v>
      </c>
      <c r="R45" s="92">
        <v>0</v>
      </c>
      <c r="T45" s="59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</row>
    <row r="46" spans="1:37" x14ac:dyDescent="0.3">
      <c r="A46" s="134" t="s">
        <v>83</v>
      </c>
      <c r="B46" s="92">
        <v>837</v>
      </c>
      <c r="C46" s="62">
        <v>41.7</v>
      </c>
      <c r="D46" s="62">
        <v>33.9</v>
      </c>
      <c r="E46" s="92">
        <v>8.4</v>
      </c>
      <c r="F46" s="62">
        <v>42</v>
      </c>
      <c r="G46" s="62">
        <v>56</v>
      </c>
      <c r="H46" s="62">
        <v>138</v>
      </c>
      <c r="I46" s="62">
        <v>234</v>
      </c>
      <c r="J46" s="62">
        <v>182</v>
      </c>
      <c r="K46" s="62">
        <v>118</v>
      </c>
      <c r="L46" s="62">
        <v>44</v>
      </c>
      <c r="M46" s="62">
        <v>18</v>
      </c>
      <c r="N46" s="62">
        <v>4</v>
      </c>
      <c r="O46" s="62">
        <v>1</v>
      </c>
      <c r="P46" s="62">
        <v>0</v>
      </c>
      <c r="Q46" s="62">
        <v>0</v>
      </c>
      <c r="R46" s="92">
        <v>0</v>
      </c>
      <c r="T46" s="59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</row>
    <row r="47" spans="1:37" x14ac:dyDescent="0.3">
      <c r="A47" s="134" t="s">
        <v>84</v>
      </c>
      <c r="B47" s="92">
        <v>777</v>
      </c>
      <c r="C47" s="62">
        <v>40.299999999999997</v>
      </c>
      <c r="D47" s="62">
        <v>33</v>
      </c>
      <c r="E47" s="92">
        <v>8.1</v>
      </c>
      <c r="F47" s="62">
        <v>52</v>
      </c>
      <c r="G47" s="62">
        <v>43</v>
      </c>
      <c r="H47" s="62">
        <v>118</v>
      </c>
      <c r="I47" s="62">
        <v>249</v>
      </c>
      <c r="J47" s="62">
        <v>192</v>
      </c>
      <c r="K47" s="62">
        <v>91</v>
      </c>
      <c r="L47" s="62">
        <v>18</v>
      </c>
      <c r="M47" s="62">
        <v>12</v>
      </c>
      <c r="N47" s="62">
        <v>1</v>
      </c>
      <c r="O47" s="62">
        <v>1</v>
      </c>
      <c r="P47" s="62">
        <v>0</v>
      </c>
      <c r="Q47" s="62">
        <v>0</v>
      </c>
      <c r="R47" s="92">
        <v>0</v>
      </c>
      <c r="T47" s="59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</row>
    <row r="48" spans="1:37" x14ac:dyDescent="0.3">
      <c r="A48" s="134" t="s">
        <v>85</v>
      </c>
      <c r="B48" s="92">
        <v>452</v>
      </c>
      <c r="C48" s="62">
        <v>41.5</v>
      </c>
      <c r="D48" s="62">
        <v>34.1</v>
      </c>
      <c r="E48" s="92">
        <v>8.1</v>
      </c>
      <c r="F48" s="62">
        <v>25</v>
      </c>
      <c r="G48" s="62">
        <v>18</v>
      </c>
      <c r="H48" s="62">
        <v>75</v>
      </c>
      <c r="I48" s="62">
        <v>126</v>
      </c>
      <c r="J48" s="62">
        <v>114</v>
      </c>
      <c r="K48" s="62">
        <v>57</v>
      </c>
      <c r="L48" s="62">
        <v>25</v>
      </c>
      <c r="M48" s="62">
        <v>12</v>
      </c>
      <c r="N48" s="62">
        <v>0</v>
      </c>
      <c r="O48" s="62">
        <v>0</v>
      </c>
      <c r="P48" s="62">
        <v>0</v>
      </c>
      <c r="Q48" s="62">
        <v>0</v>
      </c>
      <c r="R48" s="92">
        <v>0</v>
      </c>
      <c r="T48" s="59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</row>
    <row r="49" spans="1:37" ht="15" thickBot="1" x14ac:dyDescent="0.35">
      <c r="A49" s="135" t="s">
        <v>86</v>
      </c>
      <c r="B49" s="93">
        <v>327</v>
      </c>
      <c r="C49" s="91">
        <v>41.6</v>
      </c>
      <c r="D49" s="91">
        <v>32.9</v>
      </c>
      <c r="E49" s="93">
        <v>9.6</v>
      </c>
      <c r="F49" s="91">
        <v>36</v>
      </c>
      <c r="G49" s="91">
        <v>9</v>
      </c>
      <c r="H49" s="91">
        <v>63</v>
      </c>
      <c r="I49" s="91">
        <v>75</v>
      </c>
      <c r="J49" s="91">
        <v>80</v>
      </c>
      <c r="K49" s="91">
        <v>42</v>
      </c>
      <c r="L49" s="91">
        <v>14</v>
      </c>
      <c r="M49" s="91">
        <v>7</v>
      </c>
      <c r="N49" s="91">
        <v>0</v>
      </c>
      <c r="O49" s="91">
        <v>1</v>
      </c>
      <c r="P49" s="91">
        <v>0</v>
      </c>
      <c r="Q49" s="91">
        <v>0</v>
      </c>
      <c r="R49" s="93">
        <v>0</v>
      </c>
      <c r="T49" s="59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</row>
    <row r="50" spans="1:37" x14ac:dyDescent="0.3">
      <c r="A50" s="134" t="s">
        <v>87</v>
      </c>
      <c r="B50" s="92">
        <v>824</v>
      </c>
      <c r="C50" s="62">
        <v>41.5</v>
      </c>
      <c r="D50" s="62">
        <v>33.9</v>
      </c>
      <c r="E50" s="92">
        <v>8.1999999999999993</v>
      </c>
      <c r="F50" s="62">
        <v>47</v>
      </c>
      <c r="G50" s="62">
        <v>40</v>
      </c>
      <c r="H50" s="62">
        <v>128</v>
      </c>
      <c r="I50" s="62">
        <v>242</v>
      </c>
      <c r="J50" s="62">
        <v>203</v>
      </c>
      <c r="K50" s="62">
        <v>111</v>
      </c>
      <c r="L50" s="62">
        <v>37</v>
      </c>
      <c r="M50" s="62">
        <v>14</v>
      </c>
      <c r="N50" s="62">
        <v>2</v>
      </c>
      <c r="O50" s="62">
        <v>1</v>
      </c>
      <c r="P50" s="62">
        <v>0</v>
      </c>
      <c r="Q50" s="62">
        <v>0</v>
      </c>
      <c r="R50" s="92">
        <v>0</v>
      </c>
      <c r="T50" s="59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</row>
    <row r="51" spans="1:37" ht="15" thickBot="1" x14ac:dyDescent="0.35">
      <c r="A51" s="135" t="s">
        <v>35</v>
      </c>
      <c r="B51" s="93">
        <v>700</v>
      </c>
      <c r="C51" s="91">
        <v>41.5</v>
      </c>
      <c r="D51" s="91">
        <v>33.799999999999997</v>
      </c>
      <c r="E51" s="93">
        <v>8.3000000000000007</v>
      </c>
      <c r="F51" s="91">
        <v>42</v>
      </c>
      <c r="G51" s="91">
        <v>33</v>
      </c>
      <c r="H51" s="91">
        <v>111</v>
      </c>
      <c r="I51" s="91">
        <v>202</v>
      </c>
      <c r="J51" s="91">
        <v>172</v>
      </c>
      <c r="K51" s="91">
        <v>93</v>
      </c>
      <c r="L51" s="91">
        <v>32</v>
      </c>
      <c r="M51" s="91">
        <v>12</v>
      </c>
      <c r="N51" s="91">
        <v>1</v>
      </c>
      <c r="O51" s="91">
        <v>1</v>
      </c>
      <c r="P51" s="91">
        <v>0</v>
      </c>
      <c r="Q51" s="91">
        <v>0</v>
      </c>
      <c r="R51" s="93">
        <v>0</v>
      </c>
      <c r="T51" s="59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</row>
    <row r="53" spans="1:37" x14ac:dyDescent="0.3">
      <c r="A53" s="63" t="s">
        <v>34</v>
      </c>
      <c r="R53" s="67" t="s">
        <v>51</v>
      </c>
    </row>
    <row r="55" spans="1:37" x14ac:dyDescent="0.3">
      <c r="S55" s="79"/>
    </row>
    <row r="56" spans="1:37" x14ac:dyDescent="0.3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79"/>
    </row>
    <row r="57" spans="1:37" x14ac:dyDescent="0.3">
      <c r="B57" s="82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0"/>
    </row>
    <row r="58" spans="1:37" x14ac:dyDescent="0.3">
      <c r="B58" s="82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0"/>
    </row>
    <row r="59" spans="1:37" ht="15" thickBot="1" x14ac:dyDescent="0.35">
      <c r="B59" s="82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S59" s="79"/>
    </row>
  </sheetData>
  <mergeCells count="30">
    <mergeCell ref="AJ25:AJ26"/>
    <mergeCell ref="AK25:AK26"/>
    <mergeCell ref="AI41:AI42"/>
    <mergeCell ref="AJ41:AJ42"/>
    <mergeCell ref="AK41:AK42"/>
    <mergeCell ref="T25:T26"/>
    <mergeCell ref="U25:U26"/>
    <mergeCell ref="Y25:Y26"/>
    <mergeCell ref="Z25:Z26"/>
    <mergeCell ref="AA25:AA26"/>
    <mergeCell ref="AH25:AH26"/>
    <mergeCell ref="AI25:AI26"/>
    <mergeCell ref="AD41:AD42"/>
    <mergeCell ref="AE41:AE42"/>
    <mergeCell ref="AF41:AF42"/>
    <mergeCell ref="AG41:AG42"/>
    <mergeCell ref="AH41:AH42"/>
    <mergeCell ref="AD25:AD26"/>
    <mergeCell ref="AE25:AE26"/>
    <mergeCell ref="AF25:AF26"/>
    <mergeCell ref="AB41:AB42"/>
    <mergeCell ref="AC41:AC42"/>
    <mergeCell ref="AB25:AB26"/>
    <mergeCell ref="AC25:AC26"/>
    <mergeCell ref="AG25:AG26"/>
    <mergeCell ref="T41:T42"/>
    <mergeCell ref="U41:U42"/>
    <mergeCell ref="Y41:Y42"/>
    <mergeCell ref="Z41:Z42"/>
    <mergeCell ref="AA41:AA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B19DA-2965-4A1E-88AC-86F636404049}">
  <dimension ref="A1:W142"/>
  <sheetViews>
    <sheetView topLeftCell="A111" zoomScaleNormal="100" workbookViewId="0">
      <selection activeCell="N121" sqref="N121"/>
    </sheetView>
  </sheetViews>
  <sheetFormatPr defaultRowHeight="14.4" x14ac:dyDescent="0.3"/>
  <sheetData>
    <row r="1" spans="1:23" x14ac:dyDescent="0.3">
      <c r="A1" s="98" t="s">
        <v>0</v>
      </c>
      <c r="B1" s="98">
        <v>47411</v>
      </c>
      <c r="D1" s="98" t="s">
        <v>1</v>
      </c>
      <c r="E1" s="98">
        <v>47411</v>
      </c>
      <c r="H1" s="98" t="s">
        <v>36</v>
      </c>
      <c r="I1" s="98">
        <v>52.778198240000002</v>
      </c>
      <c r="J1" s="98">
        <v>-0.18007999699999999</v>
      </c>
    </row>
    <row r="2" spans="1:23" x14ac:dyDescent="0.3">
      <c r="A2" s="99" t="s">
        <v>62</v>
      </c>
      <c r="H2" s="98" t="s">
        <v>2</v>
      </c>
      <c r="I2" s="98" t="s">
        <v>48</v>
      </c>
    </row>
    <row r="3" spans="1:23" x14ac:dyDescent="0.3">
      <c r="E3" s="100" t="s">
        <v>7</v>
      </c>
    </row>
    <row r="4" spans="1:23" x14ac:dyDescent="0.3">
      <c r="E4" s="100" t="s">
        <v>63</v>
      </c>
    </row>
    <row r="5" spans="1:23" ht="15" thickBot="1" x14ac:dyDescent="0.35"/>
    <row r="6" spans="1:23" ht="32.25" customHeight="1" x14ac:dyDescent="0.3">
      <c r="A6" s="149"/>
      <c r="B6" s="101" t="s">
        <v>64</v>
      </c>
      <c r="C6" s="104" t="s">
        <v>65</v>
      </c>
      <c r="D6" s="104" t="s">
        <v>66</v>
      </c>
      <c r="E6" s="104" t="s">
        <v>67</v>
      </c>
      <c r="F6" s="104" t="s">
        <v>68</v>
      </c>
      <c r="G6" s="104" t="s">
        <v>69</v>
      </c>
      <c r="H6" s="104" t="s">
        <v>70</v>
      </c>
      <c r="I6" s="107" t="s">
        <v>71</v>
      </c>
      <c r="J6" s="110" t="s">
        <v>73</v>
      </c>
      <c r="N6" s="73"/>
      <c r="O6" s="73"/>
      <c r="P6" s="73"/>
      <c r="Q6" s="73"/>
      <c r="R6" s="73"/>
      <c r="S6" s="73"/>
      <c r="T6" s="73"/>
      <c r="U6" s="73"/>
      <c r="V6" s="73"/>
      <c r="W6" s="73"/>
    </row>
    <row r="7" spans="1:23" ht="27.75" customHeight="1" x14ac:dyDescent="0.3">
      <c r="A7" s="149"/>
      <c r="B7" s="102"/>
      <c r="C7" s="105"/>
      <c r="D7" s="105"/>
      <c r="E7" s="105"/>
      <c r="F7" s="105"/>
      <c r="G7" s="105"/>
      <c r="H7" s="105"/>
      <c r="I7" s="108" t="s">
        <v>72</v>
      </c>
      <c r="J7" s="111" t="s">
        <v>72</v>
      </c>
      <c r="N7" s="73"/>
      <c r="O7" s="73"/>
      <c r="P7" s="73"/>
      <c r="Q7" s="73"/>
      <c r="R7" s="73"/>
      <c r="S7" s="73"/>
      <c r="T7" s="73"/>
      <c r="U7" s="73"/>
      <c r="V7" s="73"/>
      <c r="W7" s="73"/>
    </row>
    <row r="8" spans="1:23" ht="32.4" thickBot="1" x14ac:dyDescent="0.35">
      <c r="A8" s="150"/>
      <c r="B8" s="103">
        <v>41821</v>
      </c>
      <c r="C8" s="106">
        <v>42186</v>
      </c>
      <c r="D8" s="106">
        <v>42552</v>
      </c>
      <c r="E8" s="106">
        <v>42917</v>
      </c>
      <c r="F8" s="106">
        <v>43282</v>
      </c>
      <c r="G8" s="106">
        <v>43647</v>
      </c>
      <c r="H8" s="106">
        <v>44013</v>
      </c>
      <c r="I8" s="109"/>
      <c r="J8" s="112"/>
      <c r="N8" s="74"/>
      <c r="O8" s="74"/>
      <c r="P8" s="74"/>
      <c r="Q8" s="74"/>
      <c r="R8" s="74"/>
      <c r="S8" s="74"/>
      <c r="T8" s="74"/>
      <c r="U8" s="74"/>
      <c r="V8" s="73"/>
      <c r="W8" s="73"/>
    </row>
    <row r="9" spans="1:23" x14ac:dyDescent="0.3">
      <c r="A9" s="114">
        <v>0</v>
      </c>
      <c r="B9">
        <v>0</v>
      </c>
      <c r="C9">
        <v>1</v>
      </c>
      <c r="D9">
        <v>1</v>
      </c>
      <c r="E9">
        <v>2</v>
      </c>
      <c r="F9">
        <v>3</v>
      </c>
      <c r="G9">
        <v>1</v>
      </c>
      <c r="H9">
        <v>1</v>
      </c>
      <c r="I9" s="6">
        <v>1</v>
      </c>
      <c r="J9" s="2">
        <v>1</v>
      </c>
      <c r="N9" s="62"/>
    </row>
    <row r="10" spans="1:23" x14ac:dyDescent="0.3">
      <c r="A10" s="114">
        <v>4.1666666666666664E-2</v>
      </c>
      <c r="B10">
        <v>1</v>
      </c>
      <c r="C10">
        <v>0</v>
      </c>
      <c r="D10">
        <v>0</v>
      </c>
      <c r="E10">
        <v>0</v>
      </c>
      <c r="F10">
        <v>0</v>
      </c>
      <c r="G10">
        <v>1</v>
      </c>
      <c r="H10">
        <v>2</v>
      </c>
      <c r="I10" s="6">
        <v>0</v>
      </c>
      <c r="J10" s="2">
        <v>1</v>
      </c>
      <c r="N10" s="62"/>
    </row>
    <row r="11" spans="1:23" x14ac:dyDescent="0.3">
      <c r="A11" s="114">
        <v>8.3333333333333329E-2</v>
      </c>
      <c r="B11">
        <v>0</v>
      </c>
      <c r="C11">
        <v>0</v>
      </c>
      <c r="D11">
        <v>0</v>
      </c>
      <c r="E11">
        <v>0</v>
      </c>
      <c r="F11">
        <v>3</v>
      </c>
      <c r="G11">
        <v>0</v>
      </c>
      <c r="H11">
        <v>0</v>
      </c>
      <c r="I11" s="6">
        <v>1</v>
      </c>
      <c r="J11" s="2">
        <v>0</v>
      </c>
      <c r="N11" s="62"/>
    </row>
    <row r="12" spans="1:23" x14ac:dyDescent="0.3">
      <c r="A12" s="114">
        <v>0.125</v>
      </c>
      <c r="B12">
        <v>1</v>
      </c>
      <c r="C12">
        <v>0</v>
      </c>
      <c r="D12">
        <v>0</v>
      </c>
      <c r="E12">
        <v>0</v>
      </c>
      <c r="F12">
        <v>1</v>
      </c>
      <c r="G12">
        <v>1</v>
      </c>
      <c r="H12">
        <v>1</v>
      </c>
      <c r="I12" s="6">
        <v>0</v>
      </c>
      <c r="J12" s="2">
        <v>1</v>
      </c>
      <c r="N12" s="62"/>
    </row>
    <row r="13" spans="1:23" x14ac:dyDescent="0.3">
      <c r="A13" s="114">
        <v>0.16666666666666666</v>
      </c>
      <c r="B13">
        <v>4</v>
      </c>
      <c r="C13">
        <v>1</v>
      </c>
      <c r="D13">
        <v>0</v>
      </c>
      <c r="E13">
        <v>1</v>
      </c>
      <c r="F13">
        <v>0</v>
      </c>
      <c r="G13">
        <v>1</v>
      </c>
      <c r="H13">
        <v>0</v>
      </c>
      <c r="I13" s="6">
        <v>1</v>
      </c>
      <c r="J13" s="2">
        <v>1</v>
      </c>
      <c r="N13" s="62"/>
    </row>
    <row r="14" spans="1:23" x14ac:dyDescent="0.3">
      <c r="A14" s="114">
        <v>0.20833333333333334</v>
      </c>
      <c r="B14">
        <v>4</v>
      </c>
      <c r="C14">
        <v>4</v>
      </c>
      <c r="D14">
        <v>3</v>
      </c>
      <c r="E14">
        <v>2</v>
      </c>
      <c r="F14">
        <v>0</v>
      </c>
      <c r="G14">
        <v>0</v>
      </c>
      <c r="H14">
        <v>0</v>
      </c>
      <c r="I14" s="6">
        <v>3</v>
      </c>
      <c r="J14" s="2">
        <v>2</v>
      </c>
      <c r="N14" s="62"/>
    </row>
    <row r="15" spans="1:23" x14ac:dyDescent="0.3">
      <c r="A15" s="114">
        <v>0.25</v>
      </c>
      <c r="B15">
        <v>3</v>
      </c>
      <c r="C15">
        <v>4</v>
      </c>
      <c r="D15">
        <v>2</v>
      </c>
      <c r="E15">
        <v>8</v>
      </c>
      <c r="F15">
        <v>3</v>
      </c>
      <c r="G15">
        <v>3</v>
      </c>
      <c r="H15">
        <v>1</v>
      </c>
      <c r="I15" s="6">
        <v>4</v>
      </c>
      <c r="J15" s="2">
        <v>3</v>
      </c>
      <c r="N15" s="62"/>
    </row>
    <row r="16" spans="1:23" x14ac:dyDescent="0.3">
      <c r="A16" s="114">
        <v>0.29166666666666669</v>
      </c>
      <c r="B16">
        <v>19</v>
      </c>
      <c r="C16">
        <v>14</v>
      </c>
      <c r="D16">
        <v>13</v>
      </c>
      <c r="E16">
        <v>6</v>
      </c>
      <c r="F16">
        <v>13</v>
      </c>
      <c r="G16">
        <v>2</v>
      </c>
      <c r="H16">
        <v>3</v>
      </c>
      <c r="I16" s="6">
        <v>13</v>
      </c>
      <c r="J16" s="2">
        <v>10</v>
      </c>
      <c r="N16" s="62"/>
    </row>
    <row r="17" spans="1:14" x14ac:dyDescent="0.3">
      <c r="A17" s="114">
        <v>0.33333333333333331</v>
      </c>
      <c r="B17">
        <v>16</v>
      </c>
      <c r="C17">
        <v>25</v>
      </c>
      <c r="D17">
        <v>13</v>
      </c>
      <c r="E17">
        <v>22</v>
      </c>
      <c r="F17">
        <v>14</v>
      </c>
      <c r="G17">
        <v>8</v>
      </c>
      <c r="H17">
        <v>2</v>
      </c>
      <c r="I17" s="6">
        <v>18</v>
      </c>
      <c r="J17" s="2">
        <v>14</v>
      </c>
      <c r="N17" s="62"/>
    </row>
    <row r="18" spans="1:14" x14ac:dyDescent="0.3">
      <c r="A18" s="114">
        <v>0.375</v>
      </c>
      <c r="B18">
        <v>8</v>
      </c>
      <c r="C18">
        <v>15</v>
      </c>
      <c r="D18">
        <v>14</v>
      </c>
      <c r="E18">
        <v>7</v>
      </c>
      <c r="F18">
        <v>13</v>
      </c>
      <c r="G18">
        <v>10</v>
      </c>
      <c r="H18">
        <v>6</v>
      </c>
      <c r="I18" s="6">
        <v>11</v>
      </c>
      <c r="J18" s="2">
        <v>10</v>
      </c>
      <c r="N18" s="62"/>
    </row>
    <row r="19" spans="1:14" x14ac:dyDescent="0.3">
      <c r="A19" s="114">
        <v>0.41666666666666669</v>
      </c>
      <c r="B19">
        <v>15</v>
      </c>
      <c r="C19">
        <v>11</v>
      </c>
      <c r="D19">
        <v>19</v>
      </c>
      <c r="E19">
        <v>13</v>
      </c>
      <c r="F19">
        <v>14</v>
      </c>
      <c r="G19">
        <v>7</v>
      </c>
      <c r="H19">
        <v>15</v>
      </c>
      <c r="I19" s="6">
        <v>14</v>
      </c>
      <c r="J19" s="2">
        <v>13</v>
      </c>
      <c r="N19" s="62"/>
    </row>
    <row r="20" spans="1:14" x14ac:dyDescent="0.3">
      <c r="A20" s="114">
        <v>0.45833333333333331</v>
      </c>
      <c r="B20">
        <v>14</v>
      </c>
      <c r="C20">
        <v>18</v>
      </c>
      <c r="D20">
        <v>16</v>
      </c>
      <c r="E20">
        <v>20</v>
      </c>
      <c r="F20">
        <v>20</v>
      </c>
      <c r="G20">
        <v>19</v>
      </c>
      <c r="H20">
        <v>13</v>
      </c>
      <c r="I20" s="6">
        <v>18</v>
      </c>
      <c r="J20" s="2">
        <v>17</v>
      </c>
      <c r="N20" s="62"/>
    </row>
    <row r="21" spans="1:14" x14ac:dyDescent="0.3">
      <c r="A21" s="114">
        <v>0.5</v>
      </c>
      <c r="B21">
        <v>29</v>
      </c>
      <c r="C21">
        <v>26</v>
      </c>
      <c r="D21">
        <v>16</v>
      </c>
      <c r="E21">
        <v>21</v>
      </c>
      <c r="F21">
        <v>22</v>
      </c>
      <c r="G21">
        <v>13</v>
      </c>
      <c r="H21">
        <v>21</v>
      </c>
      <c r="I21" s="6">
        <v>23</v>
      </c>
      <c r="J21" s="2">
        <v>21</v>
      </c>
      <c r="N21" s="62"/>
    </row>
    <row r="22" spans="1:14" x14ac:dyDescent="0.3">
      <c r="A22" s="114">
        <v>0.54166666666666663</v>
      </c>
      <c r="B22">
        <v>16</v>
      </c>
      <c r="C22">
        <v>13</v>
      </c>
      <c r="D22">
        <v>21</v>
      </c>
      <c r="E22">
        <v>20</v>
      </c>
      <c r="F22">
        <v>16</v>
      </c>
      <c r="G22">
        <v>21</v>
      </c>
      <c r="H22">
        <v>3</v>
      </c>
      <c r="I22" s="6">
        <v>17</v>
      </c>
      <c r="J22" s="2">
        <v>16</v>
      </c>
      <c r="N22" s="62"/>
    </row>
    <row r="23" spans="1:14" x14ac:dyDescent="0.3">
      <c r="A23" s="114">
        <v>0.58333333333333337</v>
      </c>
      <c r="B23">
        <v>37</v>
      </c>
      <c r="C23">
        <v>22</v>
      </c>
      <c r="D23">
        <v>28</v>
      </c>
      <c r="E23">
        <v>17</v>
      </c>
      <c r="F23">
        <v>25</v>
      </c>
      <c r="G23">
        <v>23</v>
      </c>
      <c r="H23">
        <v>13</v>
      </c>
      <c r="I23" s="6">
        <v>26</v>
      </c>
      <c r="J23" s="2">
        <v>24</v>
      </c>
      <c r="N23" s="62"/>
    </row>
    <row r="24" spans="1:14" x14ac:dyDescent="0.3">
      <c r="A24" s="114">
        <v>0.625</v>
      </c>
      <c r="B24">
        <v>18</v>
      </c>
      <c r="C24">
        <v>37</v>
      </c>
      <c r="D24">
        <v>30</v>
      </c>
      <c r="E24">
        <v>27</v>
      </c>
      <c r="F24">
        <v>24</v>
      </c>
      <c r="G24">
        <v>11</v>
      </c>
      <c r="H24">
        <v>4</v>
      </c>
      <c r="I24" s="6">
        <v>27</v>
      </c>
      <c r="J24" s="2">
        <v>22</v>
      </c>
      <c r="N24" s="62"/>
    </row>
    <row r="25" spans="1:14" x14ac:dyDescent="0.3">
      <c r="A25" s="114">
        <v>0.66666666666666663</v>
      </c>
      <c r="B25">
        <v>43</v>
      </c>
      <c r="C25">
        <v>54</v>
      </c>
      <c r="D25">
        <v>60</v>
      </c>
      <c r="E25">
        <v>46</v>
      </c>
      <c r="F25">
        <v>30</v>
      </c>
      <c r="G25">
        <v>18</v>
      </c>
      <c r="H25">
        <v>12</v>
      </c>
      <c r="I25" s="6">
        <v>47</v>
      </c>
      <c r="J25" s="2">
        <v>38</v>
      </c>
      <c r="N25" s="62"/>
    </row>
    <row r="26" spans="1:14" x14ac:dyDescent="0.3">
      <c r="A26" s="114">
        <v>0.70833333333333337</v>
      </c>
      <c r="B26">
        <v>29</v>
      </c>
      <c r="C26">
        <v>45</v>
      </c>
      <c r="D26">
        <v>32</v>
      </c>
      <c r="E26">
        <v>44</v>
      </c>
      <c r="F26">
        <v>38</v>
      </c>
      <c r="G26">
        <v>22</v>
      </c>
      <c r="H26">
        <v>7</v>
      </c>
      <c r="I26" s="6">
        <v>38</v>
      </c>
      <c r="J26" s="2">
        <v>31</v>
      </c>
      <c r="N26" s="62"/>
    </row>
    <row r="27" spans="1:14" x14ac:dyDescent="0.3">
      <c r="A27" s="114">
        <v>0.75</v>
      </c>
      <c r="B27">
        <v>15</v>
      </c>
      <c r="C27">
        <v>17</v>
      </c>
      <c r="D27">
        <v>15</v>
      </c>
      <c r="E27">
        <v>26</v>
      </c>
      <c r="F27">
        <v>8</v>
      </c>
      <c r="G27">
        <v>10</v>
      </c>
      <c r="H27">
        <v>10</v>
      </c>
      <c r="I27" s="6">
        <v>16</v>
      </c>
      <c r="J27" s="2">
        <v>14</v>
      </c>
      <c r="N27" s="62"/>
    </row>
    <row r="28" spans="1:14" x14ac:dyDescent="0.3">
      <c r="A28" s="114">
        <v>0.79166666666666663</v>
      </c>
      <c r="B28">
        <v>15</v>
      </c>
      <c r="C28">
        <v>16</v>
      </c>
      <c r="D28">
        <v>22</v>
      </c>
      <c r="E28">
        <v>12</v>
      </c>
      <c r="F28">
        <v>10</v>
      </c>
      <c r="G28">
        <v>11</v>
      </c>
      <c r="H28">
        <v>6</v>
      </c>
      <c r="I28" s="6">
        <v>15</v>
      </c>
      <c r="J28" s="2">
        <v>13</v>
      </c>
      <c r="N28" s="62"/>
    </row>
    <row r="29" spans="1:14" x14ac:dyDescent="0.3">
      <c r="A29" s="114">
        <v>0.83333333333333337</v>
      </c>
      <c r="B29">
        <v>9</v>
      </c>
      <c r="C29">
        <v>11</v>
      </c>
      <c r="D29">
        <v>9</v>
      </c>
      <c r="E29">
        <v>11</v>
      </c>
      <c r="F29">
        <v>9</v>
      </c>
      <c r="G29">
        <v>4</v>
      </c>
      <c r="H29">
        <v>8</v>
      </c>
      <c r="I29" s="6">
        <v>10</v>
      </c>
      <c r="J29" s="2">
        <v>9</v>
      </c>
      <c r="N29" s="62"/>
    </row>
    <row r="30" spans="1:14" x14ac:dyDescent="0.3">
      <c r="A30" s="114">
        <v>0.875</v>
      </c>
      <c r="B30">
        <v>5</v>
      </c>
      <c r="C30">
        <v>8</v>
      </c>
      <c r="D30">
        <v>6</v>
      </c>
      <c r="E30">
        <v>4</v>
      </c>
      <c r="F30">
        <v>10</v>
      </c>
      <c r="G30">
        <v>5</v>
      </c>
      <c r="H30">
        <v>6</v>
      </c>
      <c r="I30" s="6">
        <v>7</v>
      </c>
      <c r="J30" s="2">
        <v>6</v>
      </c>
      <c r="N30" s="62"/>
    </row>
    <row r="31" spans="1:14" x14ac:dyDescent="0.3">
      <c r="A31" s="114">
        <v>0.91666666666666663</v>
      </c>
      <c r="B31">
        <v>2</v>
      </c>
      <c r="C31">
        <v>7</v>
      </c>
      <c r="D31">
        <v>10</v>
      </c>
      <c r="E31">
        <v>9</v>
      </c>
      <c r="F31">
        <v>2</v>
      </c>
      <c r="G31">
        <v>0</v>
      </c>
      <c r="H31">
        <v>2</v>
      </c>
      <c r="I31" s="6">
        <v>6</v>
      </c>
      <c r="J31" s="2">
        <v>5</v>
      </c>
      <c r="N31" s="62"/>
    </row>
    <row r="32" spans="1:14" ht="15" thickBot="1" x14ac:dyDescent="0.35">
      <c r="A32" s="115">
        <v>0.95833333333333337</v>
      </c>
      <c r="B32" s="1">
        <v>3</v>
      </c>
      <c r="C32" s="1">
        <v>1</v>
      </c>
      <c r="D32" s="1">
        <v>2</v>
      </c>
      <c r="E32" s="1">
        <v>1</v>
      </c>
      <c r="F32" s="1">
        <v>6</v>
      </c>
      <c r="G32" s="1">
        <v>3</v>
      </c>
      <c r="H32" s="1">
        <v>5</v>
      </c>
      <c r="I32" s="7">
        <v>3</v>
      </c>
      <c r="J32" s="3">
        <v>3</v>
      </c>
      <c r="N32" s="62"/>
    </row>
    <row r="33" spans="1:14" x14ac:dyDescent="0.3">
      <c r="A33" s="116"/>
      <c r="I33" s="6"/>
      <c r="J33" s="2"/>
      <c r="N33" s="62"/>
    </row>
    <row r="34" spans="1:14" x14ac:dyDescent="0.3">
      <c r="A34" s="116" t="s">
        <v>15</v>
      </c>
      <c r="I34" s="6"/>
      <c r="J34" s="2"/>
      <c r="N34" s="62"/>
    </row>
    <row r="35" spans="1:14" x14ac:dyDescent="0.3">
      <c r="A35" s="116" t="s">
        <v>14</v>
      </c>
      <c r="B35">
        <v>259</v>
      </c>
      <c r="C35">
        <v>297</v>
      </c>
      <c r="D35">
        <v>277</v>
      </c>
      <c r="E35">
        <v>269</v>
      </c>
      <c r="F35">
        <v>237</v>
      </c>
      <c r="G35">
        <v>164</v>
      </c>
      <c r="H35">
        <v>109</v>
      </c>
      <c r="I35" s="6">
        <v>268</v>
      </c>
      <c r="J35" s="2">
        <v>230</v>
      </c>
      <c r="N35" s="62"/>
    </row>
    <row r="36" spans="1:14" x14ac:dyDescent="0.3">
      <c r="A36" s="116" t="s">
        <v>13</v>
      </c>
      <c r="B36">
        <v>291</v>
      </c>
      <c r="C36">
        <v>336</v>
      </c>
      <c r="D36">
        <v>316</v>
      </c>
      <c r="E36">
        <v>304</v>
      </c>
      <c r="F36">
        <v>269</v>
      </c>
      <c r="G36">
        <v>187</v>
      </c>
      <c r="H36">
        <v>130</v>
      </c>
      <c r="I36" s="6">
        <v>303</v>
      </c>
      <c r="J36" s="2">
        <v>262</v>
      </c>
      <c r="N36" s="62"/>
    </row>
    <row r="37" spans="1:14" x14ac:dyDescent="0.3">
      <c r="A37" s="116" t="s">
        <v>12</v>
      </c>
      <c r="B37">
        <v>296</v>
      </c>
      <c r="C37">
        <v>344</v>
      </c>
      <c r="D37">
        <v>328</v>
      </c>
      <c r="E37">
        <v>314</v>
      </c>
      <c r="F37">
        <v>277</v>
      </c>
      <c r="G37">
        <v>190</v>
      </c>
      <c r="H37">
        <v>137</v>
      </c>
      <c r="I37" s="6">
        <v>312</v>
      </c>
      <c r="J37" s="2">
        <v>269</v>
      </c>
      <c r="N37" s="66"/>
    </row>
    <row r="38" spans="1:14" x14ac:dyDescent="0.3">
      <c r="A38" s="116" t="s">
        <v>11</v>
      </c>
      <c r="B38">
        <v>306</v>
      </c>
      <c r="C38">
        <v>350</v>
      </c>
      <c r="D38">
        <v>332</v>
      </c>
      <c r="E38">
        <v>319</v>
      </c>
      <c r="F38">
        <v>284</v>
      </c>
      <c r="G38">
        <v>194</v>
      </c>
      <c r="H38">
        <v>141</v>
      </c>
      <c r="I38" s="6">
        <v>318</v>
      </c>
      <c r="J38" s="2">
        <v>275</v>
      </c>
      <c r="N38" s="62"/>
    </row>
    <row r="39" spans="1:14" ht="15" thickBot="1" x14ac:dyDescent="0.35">
      <c r="A39" s="117"/>
      <c r="B39" s="1"/>
      <c r="C39" s="1"/>
      <c r="D39" s="1"/>
      <c r="E39" s="1"/>
      <c r="F39" s="1"/>
      <c r="G39" s="1"/>
      <c r="H39" s="1"/>
      <c r="I39" s="7"/>
      <c r="J39" s="3"/>
      <c r="N39" s="62"/>
    </row>
    <row r="40" spans="1:14" x14ac:dyDescent="0.3">
      <c r="A40" s="116" t="s">
        <v>10</v>
      </c>
      <c r="B40" s="113">
        <v>0.29166666666666669</v>
      </c>
      <c r="C40" s="113">
        <v>0.33333333333333331</v>
      </c>
      <c r="D40" s="113">
        <v>0.41666666666666669</v>
      </c>
      <c r="E40" s="113">
        <v>0.33333333333333331</v>
      </c>
      <c r="F40" s="113">
        <v>0.45833333333333331</v>
      </c>
      <c r="G40" s="113">
        <v>0.45833333333333331</v>
      </c>
      <c r="H40" s="113">
        <v>0.41666666666666669</v>
      </c>
      <c r="I40" s="5">
        <v>0.33333333333333331</v>
      </c>
      <c r="J40" s="64">
        <v>0.45833333333333331</v>
      </c>
      <c r="N40" s="66"/>
    </row>
    <row r="41" spans="1:14" x14ac:dyDescent="0.3">
      <c r="A41" s="116"/>
      <c r="B41">
        <v>19</v>
      </c>
      <c r="C41">
        <v>25</v>
      </c>
      <c r="D41">
        <v>19</v>
      </c>
      <c r="E41">
        <v>22</v>
      </c>
      <c r="F41">
        <v>20</v>
      </c>
      <c r="G41">
        <v>19</v>
      </c>
      <c r="H41">
        <v>15</v>
      </c>
      <c r="I41" s="6">
        <v>18</v>
      </c>
      <c r="J41" s="2">
        <v>17</v>
      </c>
      <c r="N41" s="62"/>
    </row>
    <row r="42" spans="1:14" x14ac:dyDescent="0.3">
      <c r="A42" s="116"/>
      <c r="I42" s="6"/>
      <c r="J42" s="2"/>
    </row>
    <row r="43" spans="1:14" x14ac:dyDescent="0.3">
      <c r="A43" s="116" t="s">
        <v>9</v>
      </c>
      <c r="B43" s="113">
        <v>0.66666666666666663</v>
      </c>
      <c r="C43" s="113">
        <v>0.66666666666666663</v>
      </c>
      <c r="D43" s="113">
        <v>0.66666666666666663</v>
      </c>
      <c r="E43" s="113">
        <v>0.66666666666666663</v>
      </c>
      <c r="F43" s="113">
        <v>0.70833333333333337</v>
      </c>
      <c r="G43" s="113">
        <v>0.58333333333333337</v>
      </c>
      <c r="H43" s="113">
        <v>0.5</v>
      </c>
      <c r="I43" s="5">
        <v>0.66666666666666663</v>
      </c>
      <c r="J43" s="64">
        <v>0.66666666666666663</v>
      </c>
    </row>
    <row r="44" spans="1:14" ht="15" thickBot="1" x14ac:dyDescent="0.35">
      <c r="A44" s="117"/>
      <c r="B44" s="1">
        <v>43</v>
      </c>
      <c r="C44" s="1">
        <v>54</v>
      </c>
      <c r="D44" s="1">
        <v>60</v>
      </c>
      <c r="E44" s="1">
        <v>46</v>
      </c>
      <c r="F44" s="1">
        <v>38</v>
      </c>
      <c r="G44" s="1">
        <v>23</v>
      </c>
      <c r="H44" s="1">
        <v>21</v>
      </c>
      <c r="I44" s="7">
        <v>47</v>
      </c>
      <c r="J44" s="3">
        <v>38</v>
      </c>
    </row>
    <row r="46" spans="1:14" x14ac:dyDescent="0.3">
      <c r="A46" s="98" t="s">
        <v>34</v>
      </c>
      <c r="J46" s="118" t="s">
        <v>74</v>
      </c>
    </row>
    <row r="49" spans="1:10" x14ac:dyDescent="0.3">
      <c r="A49" s="98" t="s">
        <v>0</v>
      </c>
      <c r="B49" s="98">
        <v>47411</v>
      </c>
      <c r="D49" s="98" t="s">
        <v>1</v>
      </c>
      <c r="E49" s="98">
        <v>47411</v>
      </c>
      <c r="H49" s="98" t="s">
        <v>36</v>
      </c>
      <c r="I49" s="98">
        <v>52.778198240000002</v>
      </c>
      <c r="J49" s="98">
        <v>-0.18007999699999999</v>
      </c>
    </row>
    <row r="50" spans="1:10" x14ac:dyDescent="0.3">
      <c r="A50" s="99" t="s">
        <v>62</v>
      </c>
      <c r="H50" s="98" t="s">
        <v>2</v>
      </c>
      <c r="I50" s="98" t="s">
        <v>49</v>
      </c>
    </row>
    <row r="51" spans="1:10" x14ac:dyDescent="0.3">
      <c r="E51" s="100" t="s">
        <v>7</v>
      </c>
    </row>
    <row r="52" spans="1:10" x14ac:dyDescent="0.3">
      <c r="E52" s="100" t="s">
        <v>63</v>
      </c>
    </row>
    <row r="53" spans="1:10" ht="15" thickBot="1" x14ac:dyDescent="0.35"/>
    <row r="54" spans="1:10" ht="30" customHeight="1" x14ac:dyDescent="0.3">
      <c r="A54" s="149"/>
      <c r="B54" s="101" t="s">
        <v>64</v>
      </c>
      <c r="C54" s="104" t="s">
        <v>65</v>
      </c>
      <c r="D54" s="104" t="s">
        <v>66</v>
      </c>
      <c r="E54" s="104" t="s">
        <v>67</v>
      </c>
      <c r="F54" s="104" t="s">
        <v>68</v>
      </c>
      <c r="G54" s="104" t="s">
        <v>69</v>
      </c>
      <c r="H54" s="104" t="s">
        <v>70</v>
      </c>
      <c r="I54" s="107" t="s">
        <v>71</v>
      </c>
      <c r="J54" s="110" t="s">
        <v>73</v>
      </c>
    </row>
    <row r="55" spans="1:10" ht="30" customHeight="1" x14ac:dyDescent="0.3">
      <c r="A55" s="149"/>
      <c r="B55" s="102"/>
      <c r="C55" s="105"/>
      <c r="D55" s="105"/>
      <c r="E55" s="105"/>
      <c r="F55" s="105"/>
      <c r="G55" s="105"/>
      <c r="H55" s="105"/>
      <c r="I55" s="108" t="s">
        <v>72</v>
      </c>
      <c r="J55" s="111" t="s">
        <v>72</v>
      </c>
    </row>
    <row r="56" spans="1:10" ht="32.4" thickBot="1" x14ac:dyDescent="0.35">
      <c r="A56" s="150"/>
      <c r="B56" s="103">
        <v>41821</v>
      </c>
      <c r="C56" s="106">
        <v>42186</v>
      </c>
      <c r="D56" s="106">
        <v>42552</v>
      </c>
      <c r="E56" s="106">
        <v>42917</v>
      </c>
      <c r="F56" s="106">
        <v>43282</v>
      </c>
      <c r="G56" s="106">
        <v>43647</v>
      </c>
      <c r="H56" s="106">
        <v>44013</v>
      </c>
      <c r="I56" s="109"/>
      <c r="J56" s="112"/>
    </row>
    <row r="57" spans="1:10" x14ac:dyDescent="0.3">
      <c r="A57" s="114">
        <v>0</v>
      </c>
      <c r="B57">
        <v>0</v>
      </c>
      <c r="C57">
        <v>0</v>
      </c>
      <c r="D57">
        <v>1</v>
      </c>
      <c r="E57">
        <v>0</v>
      </c>
      <c r="F57">
        <v>1</v>
      </c>
      <c r="G57">
        <v>3</v>
      </c>
      <c r="H57">
        <v>2</v>
      </c>
      <c r="I57" s="6">
        <v>0</v>
      </c>
      <c r="J57" s="2">
        <v>1</v>
      </c>
    </row>
    <row r="58" spans="1:10" x14ac:dyDescent="0.3">
      <c r="A58" s="114">
        <v>4.1666666666666664E-2</v>
      </c>
      <c r="B58">
        <v>1</v>
      </c>
      <c r="C58">
        <v>1</v>
      </c>
      <c r="D58">
        <v>2</v>
      </c>
      <c r="E58">
        <v>0</v>
      </c>
      <c r="F58">
        <v>0</v>
      </c>
      <c r="G58">
        <v>0</v>
      </c>
      <c r="H58">
        <v>0</v>
      </c>
      <c r="I58" s="6">
        <v>1</v>
      </c>
      <c r="J58" s="2">
        <v>1</v>
      </c>
    </row>
    <row r="59" spans="1:10" x14ac:dyDescent="0.3">
      <c r="A59" s="114">
        <v>8.3333333333333329E-2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1</v>
      </c>
      <c r="I59" s="6">
        <v>0</v>
      </c>
      <c r="J59" s="2">
        <v>0</v>
      </c>
    </row>
    <row r="60" spans="1:10" x14ac:dyDescent="0.3">
      <c r="A60" s="114">
        <v>0.125</v>
      </c>
      <c r="B60">
        <v>1</v>
      </c>
      <c r="C60">
        <v>0</v>
      </c>
      <c r="D60">
        <v>1</v>
      </c>
      <c r="E60">
        <v>2</v>
      </c>
      <c r="F60">
        <v>0</v>
      </c>
      <c r="G60">
        <v>1</v>
      </c>
      <c r="H60">
        <v>2</v>
      </c>
      <c r="I60" s="6">
        <v>1</v>
      </c>
      <c r="J60" s="2">
        <v>1</v>
      </c>
    </row>
    <row r="61" spans="1:10" x14ac:dyDescent="0.3">
      <c r="A61" s="114">
        <v>0.16666666666666666</v>
      </c>
      <c r="B61">
        <v>4</v>
      </c>
      <c r="C61">
        <v>2</v>
      </c>
      <c r="D61">
        <v>3</v>
      </c>
      <c r="E61">
        <v>2</v>
      </c>
      <c r="F61">
        <v>4</v>
      </c>
      <c r="G61">
        <v>1</v>
      </c>
      <c r="H61">
        <v>0</v>
      </c>
      <c r="I61" s="6">
        <v>3</v>
      </c>
      <c r="J61" s="2">
        <v>2</v>
      </c>
    </row>
    <row r="62" spans="1:10" x14ac:dyDescent="0.3">
      <c r="A62" s="114">
        <v>0.20833333333333334</v>
      </c>
      <c r="B62">
        <v>9</v>
      </c>
      <c r="C62">
        <v>11</v>
      </c>
      <c r="D62">
        <v>8</v>
      </c>
      <c r="E62">
        <v>13</v>
      </c>
      <c r="F62">
        <v>11</v>
      </c>
      <c r="G62">
        <v>3</v>
      </c>
      <c r="H62">
        <v>2</v>
      </c>
      <c r="I62" s="6">
        <v>10</v>
      </c>
      <c r="J62" s="2">
        <v>8</v>
      </c>
    </row>
    <row r="63" spans="1:10" x14ac:dyDescent="0.3">
      <c r="A63" s="114">
        <v>0.25</v>
      </c>
      <c r="B63">
        <v>39</v>
      </c>
      <c r="C63">
        <v>41</v>
      </c>
      <c r="D63">
        <v>32</v>
      </c>
      <c r="E63">
        <v>35</v>
      </c>
      <c r="F63">
        <v>28</v>
      </c>
      <c r="G63">
        <v>4</v>
      </c>
      <c r="H63">
        <v>2</v>
      </c>
      <c r="I63" s="6">
        <v>35</v>
      </c>
      <c r="J63" s="2">
        <v>26</v>
      </c>
    </row>
    <row r="64" spans="1:10" x14ac:dyDescent="0.3">
      <c r="A64" s="114">
        <v>0.29166666666666669</v>
      </c>
      <c r="B64">
        <v>65</v>
      </c>
      <c r="C64">
        <v>58</v>
      </c>
      <c r="D64">
        <v>53</v>
      </c>
      <c r="E64">
        <v>48</v>
      </c>
      <c r="F64">
        <v>48</v>
      </c>
      <c r="G64">
        <v>9</v>
      </c>
      <c r="H64">
        <v>1</v>
      </c>
      <c r="I64" s="6">
        <v>54</v>
      </c>
      <c r="J64" s="2">
        <v>40</v>
      </c>
    </row>
    <row r="65" spans="1:10" x14ac:dyDescent="0.3">
      <c r="A65" s="114">
        <v>0.33333333333333331</v>
      </c>
      <c r="B65">
        <v>62</v>
      </c>
      <c r="C65">
        <v>76</v>
      </c>
      <c r="D65">
        <v>82</v>
      </c>
      <c r="E65">
        <v>82</v>
      </c>
      <c r="F65">
        <v>94</v>
      </c>
      <c r="G65">
        <v>14</v>
      </c>
      <c r="H65">
        <v>13</v>
      </c>
      <c r="I65" s="6">
        <v>79</v>
      </c>
      <c r="J65" s="2">
        <v>60</v>
      </c>
    </row>
    <row r="66" spans="1:10" x14ac:dyDescent="0.3">
      <c r="A66" s="114">
        <v>0.375</v>
      </c>
      <c r="B66">
        <v>26</v>
      </c>
      <c r="C66">
        <v>20</v>
      </c>
      <c r="D66">
        <v>21</v>
      </c>
      <c r="E66">
        <v>27</v>
      </c>
      <c r="F66">
        <v>29</v>
      </c>
      <c r="G66">
        <v>22</v>
      </c>
      <c r="H66">
        <v>13</v>
      </c>
      <c r="I66" s="6">
        <v>25</v>
      </c>
      <c r="J66" s="2">
        <v>23</v>
      </c>
    </row>
    <row r="67" spans="1:10" x14ac:dyDescent="0.3">
      <c r="A67" s="114">
        <v>0.41666666666666669</v>
      </c>
      <c r="B67">
        <v>35</v>
      </c>
      <c r="C67">
        <v>20</v>
      </c>
      <c r="D67">
        <v>28</v>
      </c>
      <c r="E67">
        <v>21</v>
      </c>
      <c r="F67">
        <v>27</v>
      </c>
      <c r="G67">
        <v>16</v>
      </c>
      <c r="H67">
        <v>27</v>
      </c>
      <c r="I67" s="6">
        <v>26</v>
      </c>
      <c r="J67" s="2">
        <v>25</v>
      </c>
    </row>
    <row r="68" spans="1:10" x14ac:dyDescent="0.3">
      <c r="A68" s="114">
        <v>0.45833333333333331</v>
      </c>
      <c r="B68">
        <v>21</v>
      </c>
      <c r="C68">
        <v>14</v>
      </c>
      <c r="D68">
        <v>19</v>
      </c>
      <c r="E68">
        <v>30</v>
      </c>
      <c r="F68">
        <v>22</v>
      </c>
      <c r="G68">
        <v>21</v>
      </c>
      <c r="H68">
        <v>14</v>
      </c>
      <c r="I68" s="6">
        <v>21</v>
      </c>
      <c r="J68" s="2">
        <v>20</v>
      </c>
    </row>
    <row r="69" spans="1:10" x14ac:dyDescent="0.3">
      <c r="A69" s="114">
        <v>0.5</v>
      </c>
      <c r="B69">
        <v>23</v>
      </c>
      <c r="C69">
        <v>23</v>
      </c>
      <c r="D69">
        <v>18</v>
      </c>
      <c r="E69">
        <v>27</v>
      </c>
      <c r="F69">
        <v>20</v>
      </c>
      <c r="G69">
        <v>27</v>
      </c>
      <c r="H69">
        <v>14</v>
      </c>
      <c r="I69" s="6">
        <v>22</v>
      </c>
      <c r="J69" s="2">
        <v>22</v>
      </c>
    </row>
    <row r="70" spans="1:10" x14ac:dyDescent="0.3">
      <c r="A70" s="114">
        <v>0.54166666666666663</v>
      </c>
      <c r="B70">
        <v>25</v>
      </c>
      <c r="C70">
        <v>18</v>
      </c>
      <c r="D70">
        <v>24</v>
      </c>
      <c r="E70">
        <v>22</v>
      </c>
      <c r="F70">
        <v>26</v>
      </c>
      <c r="G70">
        <v>14</v>
      </c>
      <c r="H70">
        <v>15</v>
      </c>
      <c r="I70" s="6">
        <v>23</v>
      </c>
      <c r="J70" s="2">
        <v>21</v>
      </c>
    </row>
    <row r="71" spans="1:10" x14ac:dyDescent="0.3">
      <c r="A71" s="114">
        <v>0.58333333333333337</v>
      </c>
      <c r="B71">
        <v>29</v>
      </c>
      <c r="C71">
        <v>31</v>
      </c>
      <c r="D71">
        <v>22</v>
      </c>
      <c r="E71">
        <v>23</v>
      </c>
      <c r="F71">
        <v>24</v>
      </c>
      <c r="G71">
        <v>22</v>
      </c>
      <c r="H71">
        <v>10</v>
      </c>
      <c r="I71" s="6">
        <v>26</v>
      </c>
      <c r="J71" s="2">
        <v>23</v>
      </c>
    </row>
    <row r="72" spans="1:10" x14ac:dyDescent="0.3">
      <c r="A72" s="114">
        <v>0.625</v>
      </c>
      <c r="B72">
        <v>47</v>
      </c>
      <c r="C72">
        <v>68</v>
      </c>
      <c r="D72">
        <v>75</v>
      </c>
      <c r="E72">
        <v>62</v>
      </c>
      <c r="F72">
        <v>41</v>
      </c>
      <c r="G72">
        <v>21</v>
      </c>
      <c r="H72">
        <v>11</v>
      </c>
      <c r="I72" s="6">
        <v>59</v>
      </c>
      <c r="J72" s="2">
        <v>46</v>
      </c>
    </row>
    <row r="73" spans="1:10" x14ac:dyDescent="0.3">
      <c r="A73" s="114">
        <v>0.66666666666666663</v>
      </c>
      <c r="B73">
        <v>30</v>
      </c>
      <c r="C73">
        <v>36</v>
      </c>
      <c r="D73">
        <v>36</v>
      </c>
      <c r="E73">
        <v>38</v>
      </c>
      <c r="F73">
        <v>37</v>
      </c>
      <c r="G73">
        <v>26</v>
      </c>
      <c r="H73">
        <v>11</v>
      </c>
      <c r="I73" s="6">
        <v>35</v>
      </c>
      <c r="J73" s="2">
        <v>31</v>
      </c>
    </row>
    <row r="74" spans="1:10" x14ac:dyDescent="0.3">
      <c r="A74" s="114">
        <v>0.70833333333333337</v>
      </c>
      <c r="B74">
        <v>30</v>
      </c>
      <c r="C74">
        <v>30</v>
      </c>
      <c r="D74">
        <v>34</v>
      </c>
      <c r="E74">
        <v>31</v>
      </c>
      <c r="F74">
        <v>29</v>
      </c>
      <c r="G74">
        <v>15</v>
      </c>
      <c r="H74">
        <v>16</v>
      </c>
      <c r="I74" s="6">
        <v>31</v>
      </c>
      <c r="J74" s="2">
        <v>26</v>
      </c>
    </row>
    <row r="75" spans="1:10" x14ac:dyDescent="0.3">
      <c r="A75" s="114">
        <v>0.75</v>
      </c>
      <c r="B75">
        <v>22</v>
      </c>
      <c r="C75">
        <v>16</v>
      </c>
      <c r="D75">
        <v>21</v>
      </c>
      <c r="E75">
        <v>15</v>
      </c>
      <c r="F75">
        <v>15</v>
      </c>
      <c r="G75">
        <v>14</v>
      </c>
      <c r="H75">
        <v>12</v>
      </c>
      <c r="I75" s="6">
        <v>18</v>
      </c>
      <c r="J75" s="2">
        <v>16</v>
      </c>
    </row>
    <row r="76" spans="1:10" x14ac:dyDescent="0.3">
      <c r="A76" s="114">
        <v>0.79166666666666663</v>
      </c>
      <c r="B76">
        <v>10</v>
      </c>
      <c r="C76">
        <v>19</v>
      </c>
      <c r="D76">
        <v>15</v>
      </c>
      <c r="E76">
        <v>19</v>
      </c>
      <c r="F76">
        <v>17</v>
      </c>
      <c r="G76">
        <v>12</v>
      </c>
      <c r="H76">
        <v>7</v>
      </c>
      <c r="I76" s="6">
        <v>16</v>
      </c>
      <c r="J76" s="2">
        <v>14</v>
      </c>
    </row>
    <row r="77" spans="1:10" x14ac:dyDescent="0.3">
      <c r="A77" s="114">
        <v>0.83333333333333337</v>
      </c>
      <c r="B77">
        <v>10</v>
      </c>
      <c r="C77">
        <v>10</v>
      </c>
      <c r="D77">
        <v>10</v>
      </c>
      <c r="E77">
        <v>9</v>
      </c>
      <c r="F77">
        <v>8</v>
      </c>
      <c r="G77">
        <v>8</v>
      </c>
      <c r="H77">
        <v>3</v>
      </c>
      <c r="I77" s="6">
        <v>9</v>
      </c>
      <c r="J77" s="2">
        <v>8</v>
      </c>
    </row>
    <row r="78" spans="1:10" x14ac:dyDescent="0.3">
      <c r="A78" s="114">
        <v>0.875</v>
      </c>
      <c r="B78">
        <v>6</v>
      </c>
      <c r="C78">
        <v>13</v>
      </c>
      <c r="D78">
        <v>5</v>
      </c>
      <c r="E78">
        <v>8</v>
      </c>
      <c r="F78">
        <v>5</v>
      </c>
      <c r="G78">
        <v>3</v>
      </c>
      <c r="H78">
        <v>8</v>
      </c>
      <c r="I78" s="6">
        <v>7</v>
      </c>
      <c r="J78" s="2">
        <v>7</v>
      </c>
    </row>
    <row r="79" spans="1:10" x14ac:dyDescent="0.3">
      <c r="A79" s="114">
        <v>0.91666666666666663</v>
      </c>
      <c r="B79">
        <v>1</v>
      </c>
      <c r="C79">
        <v>1</v>
      </c>
      <c r="D79">
        <v>4</v>
      </c>
      <c r="E79">
        <v>4</v>
      </c>
      <c r="F79">
        <v>4</v>
      </c>
      <c r="G79">
        <v>1</v>
      </c>
      <c r="H79">
        <v>1</v>
      </c>
      <c r="I79" s="6">
        <v>3</v>
      </c>
      <c r="J79" s="2">
        <v>2</v>
      </c>
    </row>
    <row r="80" spans="1:10" ht="15" thickBot="1" x14ac:dyDescent="0.35">
      <c r="A80" s="115">
        <v>0.95833333333333337</v>
      </c>
      <c r="B80" s="1">
        <v>0</v>
      </c>
      <c r="C80" s="1">
        <v>0</v>
      </c>
      <c r="D80" s="1">
        <v>0</v>
      </c>
      <c r="E80" s="1">
        <v>0</v>
      </c>
      <c r="F80" s="1">
        <v>3</v>
      </c>
      <c r="G80" s="1">
        <v>1</v>
      </c>
      <c r="H80" s="1">
        <v>1</v>
      </c>
      <c r="I80" s="7">
        <v>1</v>
      </c>
      <c r="J80" s="3">
        <v>1</v>
      </c>
    </row>
    <row r="81" spans="1:10" x14ac:dyDescent="0.3">
      <c r="A81" s="116"/>
      <c r="I81" s="6"/>
      <c r="J81" s="2"/>
    </row>
    <row r="82" spans="1:10" x14ac:dyDescent="0.3">
      <c r="A82" s="116" t="s">
        <v>15</v>
      </c>
      <c r="I82" s="6"/>
      <c r="J82" s="2"/>
    </row>
    <row r="83" spans="1:10" x14ac:dyDescent="0.3">
      <c r="A83" s="116" t="s">
        <v>14</v>
      </c>
      <c r="B83">
        <v>415</v>
      </c>
      <c r="C83">
        <v>410</v>
      </c>
      <c r="D83">
        <v>433</v>
      </c>
      <c r="E83">
        <v>426</v>
      </c>
      <c r="F83">
        <v>412</v>
      </c>
      <c r="G83">
        <v>221</v>
      </c>
      <c r="H83">
        <v>157</v>
      </c>
      <c r="I83" s="6">
        <v>419</v>
      </c>
      <c r="J83" s="2">
        <v>353</v>
      </c>
    </row>
    <row r="84" spans="1:10" x14ac:dyDescent="0.3">
      <c r="A84" s="116" t="s">
        <v>13</v>
      </c>
      <c r="B84">
        <v>480</v>
      </c>
      <c r="C84">
        <v>493</v>
      </c>
      <c r="D84">
        <v>495</v>
      </c>
      <c r="E84">
        <v>497</v>
      </c>
      <c r="F84">
        <v>470</v>
      </c>
      <c r="G84">
        <v>248</v>
      </c>
      <c r="H84">
        <v>177</v>
      </c>
      <c r="I84" s="6">
        <v>487</v>
      </c>
      <c r="J84" s="2">
        <v>409</v>
      </c>
    </row>
    <row r="85" spans="1:10" x14ac:dyDescent="0.3">
      <c r="A85" s="116" t="s">
        <v>12</v>
      </c>
      <c r="B85">
        <v>481</v>
      </c>
      <c r="C85">
        <v>494</v>
      </c>
      <c r="D85">
        <v>499</v>
      </c>
      <c r="E85">
        <v>501</v>
      </c>
      <c r="F85">
        <v>477</v>
      </c>
      <c r="G85">
        <v>250</v>
      </c>
      <c r="H85">
        <v>179</v>
      </c>
      <c r="I85" s="6">
        <v>490</v>
      </c>
      <c r="J85" s="2">
        <v>412</v>
      </c>
    </row>
    <row r="86" spans="1:10" x14ac:dyDescent="0.3">
      <c r="A86" s="116" t="s">
        <v>11</v>
      </c>
      <c r="B86">
        <v>496</v>
      </c>
      <c r="C86">
        <v>508</v>
      </c>
      <c r="D86">
        <v>514</v>
      </c>
      <c r="E86">
        <v>518</v>
      </c>
      <c r="F86">
        <v>493</v>
      </c>
      <c r="G86">
        <v>258</v>
      </c>
      <c r="H86">
        <v>186</v>
      </c>
      <c r="I86" s="6">
        <v>506</v>
      </c>
      <c r="J86" s="2">
        <v>425</v>
      </c>
    </row>
    <row r="87" spans="1:10" ht="15" thickBot="1" x14ac:dyDescent="0.35">
      <c r="A87" s="117"/>
      <c r="B87" s="1"/>
      <c r="C87" s="1"/>
      <c r="D87" s="1"/>
      <c r="E87" s="1"/>
      <c r="F87" s="1"/>
      <c r="G87" s="1"/>
      <c r="H87" s="1"/>
      <c r="I87" s="7"/>
      <c r="J87" s="3"/>
    </row>
    <row r="88" spans="1:10" x14ac:dyDescent="0.3">
      <c r="A88" s="116" t="s">
        <v>10</v>
      </c>
      <c r="B88" s="113">
        <v>0.29166666666666669</v>
      </c>
      <c r="C88" s="113">
        <v>0.33333333333333331</v>
      </c>
      <c r="D88" s="113">
        <v>0.33333333333333331</v>
      </c>
      <c r="E88" s="113">
        <v>0.33333333333333331</v>
      </c>
      <c r="F88" s="113">
        <v>0.33333333333333331</v>
      </c>
      <c r="G88" s="113">
        <v>0.375</v>
      </c>
      <c r="H88" s="113">
        <v>0.41666666666666669</v>
      </c>
      <c r="I88" s="5">
        <v>0.33333333333333331</v>
      </c>
      <c r="J88" s="64">
        <v>0.33333333333333331</v>
      </c>
    </row>
    <row r="89" spans="1:10" x14ac:dyDescent="0.3">
      <c r="A89" s="116"/>
      <c r="B89">
        <v>65</v>
      </c>
      <c r="C89">
        <v>76</v>
      </c>
      <c r="D89">
        <v>82</v>
      </c>
      <c r="E89">
        <v>82</v>
      </c>
      <c r="F89">
        <v>94</v>
      </c>
      <c r="G89">
        <v>22</v>
      </c>
      <c r="H89">
        <v>27</v>
      </c>
      <c r="I89" s="6">
        <v>79</v>
      </c>
      <c r="J89" s="2">
        <v>60</v>
      </c>
    </row>
    <row r="90" spans="1:10" x14ac:dyDescent="0.3">
      <c r="A90" s="116"/>
      <c r="I90" s="6"/>
      <c r="J90" s="2"/>
    </row>
    <row r="91" spans="1:10" x14ac:dyDescent="0.3">
      <c r="A91" s="116" t="s">
        <v>9</v>
      </c>
      <c r="B91" s="113">
        <v>0.625</v>
      </c>
      <c r="C91" s="113">
        <v>0.625</v>
      </c>
      <c r="D91" s="113">
        <v>0.625</v>
      </c>
      <c r="E91" s="113">
        <v>0.625</v>
      </c>
      <c r="F91" s="113">
        <v>0.625</v>
      </c>
      <c r="G91" s="113">
        <v>0.5</v>
      </c>
      <c r="H91" s="113">
        <v>0.70833333333333337</v>
      </c>
      <c r="I91" s="5">
        <v>0.625</v>
      </c>
      <c r="J91" s="64">
        <v>0.625</v>
      </c>
    </row>
    <row r="92" spans="1:10" ht="15" thickBot="1" x14ac:dyDescent="0.35">
      <c r="A92" s="117"/>
      <c r="B92" s="1">
        <v>47</v>
      </c>
      <c r="C92" s="1">
        <v>68</v>
      </c>
      <c r="D92" s="1">
        <v>75</v>
      </c>
      <c r="E92" s="1">
        <v>62</v>
      </c>
      <c r="F92" s="1">
        <v>41</v>
      </c>
      <c r="G92" s="1">
        <v>27</v>
      </c>
      <c r="H92" s="1">
        <v>16</v>
      </c>
      <c r="I92" s="7">
        <v>59</v>
      </c>
      <c r="J92" s="3">
        <v>46</v>
      </c>
    </row>
    <row r="94" spans="1:10" x14ac:dyDescent="0.3">
      <c r="A94" s="98" t="s">
        <v>34</v>
      </c>
      <c r="J94" s="118" t="s">
        <v>74</v>
      </c>
    </row>
    <row r="97" spans="1:22" x14ac:dyDescent="0.3">
      <c r="A97" s="98" t="s">
        <v>0</v>
      </c>
      <c r="B97" s="98">
        <v>47411</v>
      </c>
      <c r="D97" s="98" t="s">
        <v>1</v>
      </c>
      <c r="E97" s="98">
        <v>47411</v>
      </c>
      <c r="H97" s="98" t="s">
        <v>36</v>
      </c>
      <c r="I97" s="98">
        <v>52.778198240000002</v>
      </c>
      <c r="J97" s="98">
        <v>-0.18007999699999999</v>
      </c>
    </row>
    <row r="98" spans="1:22" x14ac:dyDescent="0.3">
      <c r="A98" s="99" t="s">
        <v>62</v>
      </c>
      <c r="H98" s="98" t="s">
        <v>2</v>
      </c>
      <c r="I98" s="98" t="s">
        <v>8</v>
      </c>
      <c r="M98" s="147"/>
      <c r="N98" s="65"/>
      <c r="O98" s="65"/>
      <c r="P98" s="65"/>
      <c r="Q98" s="65"/>
      <c r="R98" s="65"/>
      <c r="S98" s="65"/>
      <c r="T98" s="65"/>
      <c r="U98" s="65"/>
      <c r="V98" s="65"/>
    </row>
    <row r="99" spans="1:22" x14ac:dyDescent="0.3">
      <c r="E99" s="100" t="s">
        <v>7</v>
      </c>
      <c r="M99" s="147"/>
      <c r="N99" s="65"/>
      <c r="O99" s="65"/>
      <c r="P99" s="65"/>
      <c r="Q99" s="65"/>
      <c r="R99" s="65"/>
      <c r="S99" s="65"/>
      <c r="T99" s="65"/>
      <c r="U99" s="65"/>
      <c r="V99" s="65"/>
    </row>
    <row r="100" spans="1:22" x14ac:dyDescent="0.3">
      <c r="E100" s="100" t="s">
        <v>63</v>
      </c>
      <c r="M100" s="147"/>
      <c r="N100" s="70"/>
      <c r="O100" s="70"/>
      <c r="P100" s="70"/>
      <c r="Q100" s="70"/>
      <c r="R100" s="70"/>
      <c r="S100" s="70"/>
      <c r="T100" s="70"/>
      <c r="U100" s="65"/>
      <c r="V100" s="65"/>
    </row>
    <row r="101" spans="1:22" ht="15" thickBot="1" x14ac:dyDescent="0.35">
      <c r="M101" s="71"/>
      <c r="N101" s="62"/>
      <c r="O101" s="62"/>
      <c r="P101" s="62"/>
      <c r="Q101" s="62"/>
      <c r="R101" s="62"/>
      <c r="S101" s="62"/>
      <c r="T101" s="62"/>
      <c r="U101" s="62"/>
      <c r="V101" s="62"/>
    </row>
    <row r="102" spans="1:22" ht="33" customHeight="1" x14ac:dyDescent="0.3">
      <c r="A102" s="149"/>
      <c r="B102" s="101" t="s">
        <v>64</v>
      </c>
      <c r="C102" s="104" t="s">
        <v>65</v>
      </c>
      <c r="D102" s="104" t="s">
        <v>66</v>
      </c>
      <c r="E102" s="104" t="s">
        <v>67</v>
      </c>
      <c r="F102" s="104" t="s">
        <v>68</v>
      </c>
      <c r="G102" s="104" t="s">
        <v>69</v>
      </c>
      <c r="H102" s="104" t="s">
        <v>70</v>
      </c>
      <c r="I102" s="107" t="s">
        <v>71</v>
      </c>
      <c r="J102" s="110" t="s">
        <v>73</v>
      </c>
      <c r="M102" s="71"/>
      <c r="N102" s="62"/>
      <c r="O102" s="62"/>
      <c r="P102" s="62"/>
      <c r="Q102" s="62"/>
      <c r="R102" s="62"/>
      <c r="S102" s="62"/>
      <c r="T102" s="62"/>
      <c r="U102" s="62"/>
      <c r="V102" s="62"/>
    </row>
    <row r="103" spans="1:22" ht="24.75" customHeight="1" x14ac:dyDescent="0.3">
      <c r="A103" s="149"/>
      <c r="B103" s="102"/>
      <c r="C103" s="105"/>
      <c r="D103" s="105"/>
      <c r="E103" s="105"/>
      <c r="F103" s="105"/>
      <c r="G103" s="105"/>
      <c r="H103" s="105"/>
      <c r="I103" s="108" t="s">
        <v>72</v>
      </c>
      <c r="J103" s="111" t="s">
        <v>72</v>
      </c>
      <c r="M103" s="71"/>
      <c r="N103" s="62"/>
      <c r="O103" s="62"/>
      <c r="P103" s="62"/>
      <c r="Q103" s="62"/>
      <c r="R103" s="62"/>
      <c r="S103" s="62"/>
      <c r="T103" s="62"/>
      <c r="U103" s="62"/>
      <c r="V103" s="62"/>
    </row>
    <row r="104" spans="1:22" ht="32.4" thickBot="1" x14ac:dyDescent="0.35">
      <c r="A104" s="150"/>
      <c r="B104" s="103">
        <v>41821</v>
      </c>
      <c r="C104" s="106">
        <v>42186</v>
      </c>
      <c r="D104" s="106">
        <v>42552</v>
      </c>
      <c r="E104" s="106">
        <v>42917</v>
      </c>
      <c r="F104" s="106">
        <v>43282</v>
      </c>
      <c r="G104" s="106">
        <v>43647</v>
      </c>
      <c r="H104" s="106">
        <v>44013</v>
      </c>
      <c r="I104" s="109"/>
      <c r="J104" s="112"/>
      <c r="M104" s="71"/>
      <c r="N104" s="62"/>
      <c r="O104" s="62"/>
      <c r="P104" s="62"/>
      <c r="Q104" s="62"/>
      <c r="R104" s="62"/>
      <c r="S104" s="62"/>
      <c r="T104" s="62"/>
      <c r="U104" s="62"/>
      <c r="V104" s="62"/>
    </row>
    <row r="105" spans="1:22" x14ac:dyDescent="0.3">
      <c r="A105" s="114">
        <v>0</v>
      </c>
      <c r="B105">
        <v>0</v>
      </c>
      <c r="C105">
        <v>1</v>
      </c>
      <c r="D105">
        <v>2</v>
      </c>
      <c r="E105">
        <v>2</v>
      </c>
      <c r="F105">
        <v>4</v>
      </c>
      <c r="G105">
        <v>4</v>
      </c>
      <c r="H105">
        <v>3</v>
      </c>
      <c r="I105" s="6">
        <v>2</v>
      </c>
      <c r="J105" s="2">
        <v>2</v>
      </c>
      <c r="M105" s="71"/>
      <c r="N105" s="62"/>
      <c r="O105" s="62"/>
      <c r="P105" s="62"/>
      <c r="Q105" s="62"/>
      <c r="R105" s="62"/>
      <c r="S105" s="62"/>
      <c r="T105" s="62"/>
      <c r="U105" s="62"/>
      <c r="V105" s="62"/>
    </row>
    <row r="106" spans="1:22" x14ac:dyDescent="0.3">
      <c r="A106" s="114">
        <v>4.1666666666666664E-2</v>
      </c>
      <c r="B106">
        <v>2</v>
      </c>
      <c r="C106">
        <v>1</v>
      </c>
      <c r="D106">
        <v>2</v>
      </c>
      <c r="E106">
        <v>0</v>
      </c>
      <c r="F106">
        <v>0</v>
      </c>
      <c r="G106">
        <v>1</v>
      </c>
      <c r="H106">
        <v>2</v>
      </c>
      <c r="I106" s="6">
        <v>1</v>
      </c>
      <c r="J106" s="2">
        <v>1</v>
      </c>
      <c r="M106" s="71"/>
      <c r="N106" s="62"/>
      <c r="O106" s="62"/>
      <c r="P106" s="62"/>
      <c r="Q106" s="62"/>
      <c r="R106" s="62"/>
      <c r="S106" s="62"/>
      <c r="T106" s="62"/>
      <c r="U106" s="62"/>
      <c r="V106" s="62"/>
    </row>
    <row r="107" spans="1:22" x14ac:dyDescent="0.3">
      <c r="A107" s="114">
        <v>8.3333333333333329E-2</v>
      </c>
      <c r="B107">
        <v>0</v>
      </c>
      <c r="C107">
        <v>0</v>
      </c>
      <c r="D107">
        <v>0</v>
      </c>
      <c r="E107">
        <v>0</v>
      </c>
      <c r="F107">
        <v>3</v>
      </c>
      <c r="G107">
        <v>0</v>
      </c>
      <c r="H107">
        <v>1</v>
      </c>
      <c r="I107" s="6">
        <v>1</v>
      </c>
      <c r="J107" s="2">
        <v>1</v>
      </c>
      <c r="M107" s="71"/>
      <c r="N107" s="62"/>
      <c r="O107" s="62"/>
      <c r="P107" s="62"/>
      <c r="Q107" s="62"/>
      <c r="R107" s="62"/>
      <c r="S107" s="62"/>
      <c r="T107" s="62"/>
      <c r="U107" s="62"/>
      <c r="V107" s="62"/>
    </row>
    <row r="108" spans="1:22" x14ac:dyDescent="0.3">
      <c r="A108" s="114">
        <v>0.125</v>
      </c>
      <c r="B108">
        <v>2</v>
      </c>
      <c r="C108">
        <v>0</v>
      </c>
      <c r="D108">
        <v>1</v>
      </c>
      <c r="E108">
        <v>2</v>
      </c>
      <c r="F108">
        <v>1</v>
      </c>
      <c r="G108">
        <v>2</v>
      </c>
      <c r="H108">
        <v>3</v>
      </c>
      <c r="I108" s="6">
        <v>1</v>
      </c>
      <c r="J108" s="2">
        <v>2</v>
      </c>
      <c r="M108" s="71"/>
      <c r="N108" s="62"/>
      <c r="O108" s="62"/>
      <c r="P108" s="62"/>
      <c r="Q108" s="62"/>
      <c r="R108" s="62"/>
      <c r="S108" s="62"/>
      <c r="T108" s="62"/>
      <c r="U108" s="62"/>
      <c r="V108" s="62"/>
    </row>
    <row r="109" spans="1:22" x14ac:dyDescent="0.3">
      <c r="A109" s="114">
        <v>0.16666666666666666</v>
      </c>
      <c r="B109">
        <v>8</v>
      </c>
      <c r="C109">
        <v>3</v>
      </c>
      <c r="D109">
        <v>3</v>
      </c>
      <c r="E109">
        <v>3</v>
      </c>
      <c r="F109">
        <v>4</v>
      </c>
      <c r="G109">
        <v>2</v>
      </c>
      <c r="H109">
        <v>0</v>
      </c>
      <c r="I109" s="6">
        <v>4</v>
      </c>
      <c r="J109" s="2">
        <v>3</v>
      </c>
      <c r="M109" s="71"/>
      <c r="N109" s="62"/>
      <c r="O109" s="62"/>
      <c r="P109" s="62"/>
      <c r="Q109" s="62"/>
      <c r="R109" s="62"/>
      <c r="S109" s="62"/>
      <c r="T109" s="62"/>
      <c r="U109" s="62"/>
      <c r="V109" s="62"/>
    </row>
    <row r="110" spans="1:22" x14ac:dyDescent="0.3">
      <c r="A110" s="114">
        <v>0.20833333333333334</v>
      </c>
      <c r="B110">
        <v>13</v>
      </c>
      <c r="C110">
        <v>15</v>
      </c>
      <c r="D110">
        <v>11</v>
      </c>
      <c r="E110">
        <v>15</v>
      </c>
      <c r="F110">
        <v>11</v>
      </c>
      <c r="G110">
        <v>3</v>
      </c>
      <c r="H110">
        <v>2</v>
      </c>
      <c r="I110" s="6">
        <v>13</v>
      </c>
      <c r="J110" s="2">
        <v>10</v>
      </c>
      <c r="M110" s="71"/>
      <c r="N110" s="62"/>
      <c r="O110" s="62"/>
      <c r="P110" s="62"/>
      <c r="Q110" s="62"/>
      <c r="R110" s="62"/>
      <c r="S110" s="62"/>
      <c r="T110" s="62"/>
      <c r="U110" s="62"/>
      <c r="V110" s="62"/>
    </row>
    <row r="111" spans="1:22" x14ac:dyDescent="0.3">
      <c r="A111" s="114">
        <v>0.25</v>
      </c>
      <c r="B111">
        <v>42</v>
      </c>
      <c r="C111">
        <v>45</v>
      </c>
      <c r="D111">
        <v>34</v>
      </c>
      <c r="E111">
        <v>43</v>
      </c>
      <c r="F111">
        <v>31</v>
      </c>
      <c r="G111">
        <v>7</v>
      </c>
      <c r="H111">
        <v>3</v>
      </c>
      <c r="I111" s="6">
        <v>39</v>
      </c>
      <c r="J111" s="2">
        <v>29</v>
      </c>
      <c r="M111" s="71"/>
      <c r="N111" s="62"/>
      <c r="O111" s="62"/>
      <c r="P111" s="62"/>
      <c r="Q111" s="62"/>
      <c r="R111" s="62"/>
      <c r="S111" s="62"/>
      <c r="T111" s="62"/>
      <c r="U111" s="62"/>
      <c r="V111" s="62"/>
    </row>
    <row r="112" spans="1:22" x14ac:dyDescent="0.3">
      <c r="A112" s="114">
        <v>0.29166666666666669</v>
      </c>
      <c r="B112">
        <v>84</v>
      </c>
      <c r="C112">
        <v>72</v>
      </c>
      <c r="D112">
        <v>66</v>
      </c>
      <c r="E112">
        <v>54</v>
      </c>
      <c r="F112">
        <v>61</v>
      </c>
      <c r="G112">
        <v>11</v>
      </c>
      <c r="H112">
        <v>4</v>
      </c>
      <c r="I112" s="6">
        <v>67</v>
      </c>
      <c r="J112" s="2">
        <v>50</v>
      </c>
      <c r="M112" s="71"/>
      <c r="N112" s="62"/>
      <c r="O112" s="62"/>
      <c r="P112" s="62"/>
      <c r="Q112" s="62"/>
      <c r="R112" s="62"/>
      <c r="S112" s="62"/>
      <c r="T112" s="62"/>
      <c r="U112" s="62"/>
      <c r="V112" s="62"/>
    </row>
    <row r="113" spans="1:22" x14ac:dyDescent="0.3">
      <c r="A113" s="114">
        <v>0.33333333333333331</v>
      </c>
      <c r="B113">
        <v>78</v>
      </c>
      <c r="C113">
        <v>101</v>
      </c>
      <c r="D113">
        <v>95</v>
      </c>
      <c r="E113">
        <v>104</v>
      </c>
      <c r="F113">
        <v>108</v>
      </c>
      <c r="G113">
        <v>22</v>
      </c>
      <c r="H113">
        <v>15</v>
      </c>
      <c r="I113" s="6">
        <v>97</v>
      </c>
      <c r="J113" s="2">
        <v>75</v>
      </c>
      <c r="M113" s="71"/>
      <c r="N113" s="62"/>
      <c r="O113" s="62"/>
      <c r="P113" s="62"/>
      <c r="Q113" s="62"/>
      <c r="R113" s="62"/>
      <c r="S113" s="62"/>
      <c r="T113" s="62"/>
      <c r="U113" s="62"/>
      <c r="V113" s="62"/>
    </row>
    <row r="114" spans="1:22" x14ac:dyDescent="0.3">
      <c r="A114" s="114">
        <v>0.375</v>
      </c>
      <c r="B114">
        <v>34</v>
      </c>
      <c r="C114">
        <v>35</v>
      </c>
      <c r="D114">
        <v>35</v>
      </c>
      <c r="E114">
        <v>34</v>
      </c>
      <c r="F114">
        <v>42</v>
      </c>
      <c r="G114">
        <v>32</v>
      </c>
      <c r="H114">
        <v>19</v>
      </c>
      <c r="I114" s="6">
        <v>36</v>
      </c>
      <c r="J114" s="2">
        <v>33</v>
      </c>
      <c r="M114" s="71"/>
      <c r="N114" s="62"/>
      <c r="O114" s="62"/>
      <c r="P114" s="62"/>
      <c r="Q114" s="62"/>
      <c r="R114" s="62"/>
      <c r="S114" s="62"/>
      <c r="T114" s="62"/>
      <c r="U114" s="62"/>
      <c r="V114" s="62"/>
    </row>
    <row r="115" spans="1:22" x14ac:dyDescent="0.3">
      <c r="A115" s="114">
        <v>0.41666666666666669</v>
      </c>
      <c r="B115">
        <v>50</v>
      </c>
      <c r="C115">
        <v>31</v>
      </c>
      <c r="D115">
        <v>47</v>
      </c>
      <c r="E115">
        <v>34</v>
      </c>
      <c r="F115">
        <v>41</v>
      </c>
      <c r="G115">
        <v>23</v>
      </c>
      <c r="H115">
        <v>42</v>
      </c>
      <c r="I115" s="6">
        <v>41</v>
      </c>
      <c r="J115" s="2">
        <v>38</v>
      </c>
      <c r="M115" s="71"/>
      <c r="N115" s="62"/>
      <c r="O115" s="62"/>
      <c r="P115" s="62"/>
      <c r="Q115" s="62"/>
      <c r="R115" s="62"/>
      <c r="S115" s="62"/>
      <c r="T115" s="62"/>
      <c r="U115" s="62"/>
      <c r="V115" s="62"/>
    </row>
    <row r="116" spans="1:22" x14ac:dyDescent="0.3">
      <c r="A116" s="114">
        <v>0.45833333333333331</v>
      </c>
      <c r="B116">
        <v>35</v>
      </c>
      <c r="C116">
        <v>32</v>
      </c>
      <c r="D116">
        <v>35</v>
      </c>
      <c r="E116">
        <v>50</v>
      </c>
      <c r="F116">
        <v>42</v>
      </c>
      <c r="G116">
        <v>40</v>
      </c>
      <c r="H116">
        <v>27</v>
      </c>
      <c r="I116" s="6">
        <v>39</v>
      </c>
      <c r="J116" s="2">
        <v>37</v>
      </c>
      <c r="M116" s="71"/>
      <c r="N116" s="62"/>
      <c r="O116" s="62"/>
      <c r="P116" s="62"/>
      <c r="Q116" s="62"/>
      <c r="R116" s="62"/>
      <c r="S116" s="62"/>
      <c r="T116" s="62"/>
      <c r="U116" s="62"/>
      <c r="V116" s="62"/>
    </row>
    <row r="117" spans="1:22" x14ac:dyDescent="0.3">
      <c r="A117" s="114">
        <v>0.5</v>
      </c>
      <c r="B117">
        <v>52</v>
      </c>
      <c r="C117">
        <v>49</v>
      </c>
      <c r="D117">
        <v>34</v>
      </c>
      <c r="E117">
        <v>48</v>
      </c>
      <c r="F117">
        <v>42</v>
      </c>
      <c r="G117">
        <v>40</v>
      </c>
      <c r="H117">
        <v>35</v>
      </c>
      <c r="I117" s="6">
        <v>45</v>
      </c>
      <c r="J117" s="2">
        <v>43</v>
      </c>
      <c r="M117" s="71"/>
      <c r="N117" s="62"/>
      <c r="O117" s="62"/>
      <c r="P117" s="62"/>
      <c r="Q117" s="62"/>
      <c r="R117" s="62"/>
      <c r="S117" s="62"/>
      <c r="T117" s="62"/>
      <c r="U117" s="62"/>
      <c r="V117" s="62"/>
    </row>
    <row r="118" spans="1:22" x14ac:dyDescent="0.3">
      <c r="A118" s="114">
        <v>0.54166666666666663</v>
      </c>
      <c r="B118">
        <v>41</v>
      </c>
      <c r="C118">
        <v>31</v>
      </c>
      <c r="D118">
        <v>45</v>
      </c>
      <c r="E118">
        <v>42</v>
      </c>
      <c r="F118">
        <v>42</v>
      </c>
      <c r="G118">
        <v>35</v>
      </c>
      <c r="H118">
        <v>18</v>
      </c>
      <c r="I118" s="6">
        <v>40</v>
      </c>
      <c r="J118" s="2">
        <v>36</v>
      </c>
      <c r="M118" s="71"/>
      <c r="N118" s="62"/>
      <c r="O118" s="62"/>
      <c r="P118" s="62"/>
      <c r="Q118" s="62"/>
      <c r="R118" s="62"/>
      <c r="S118" s="62"/>
      <c r="T118" s="62"/>
      <c r="U118" s="62"/>
      <c r="V118" s="62"/>
    </row>
    <row r="119" spans="1:22" x14ac:dyDescent="0.3">
      <c r="A119" s="114">
        <v>0.58333333333333337</v>
      </c>
      <c r="B119">
        <v>66</v>
      </c>
      <c r="C119">
        <v>53</v>
      </c>
      <c r="D119">
        <v>50</v>
      </c>
      <c r="E119">
        <v>40</v>
      </c>
      <c r="F119">
        <v>49</v>
      </c>
      <c r="G119">
        <v>45</v>
      </c>
      <c r="H119">
        <v>23</v>
      </c>
      <c r="I119" s="6">
        <v>52</v>
      </c>
      <c r="J119" s="2">
        <v>47</v>
      </c>
      <c r="M119" s="71"/>
      <c r="N119" s="62"/>
      <c r="O119" s="62"/>
      <c r="P119" s="62"/>
      <c r="Q119" s="62"/>
      <c r="R119" s="62"/>
      <c r="S119" s="62"/>
      <c r="T119" s="62"/>
      <c r="U119" s="62"/>
      <c r="V119" s="62"/>
    </row>
    <row r="120" spans="1:22" x14ac:dyDescent="0.3">
      <c r="A120" s="114">
        <v>0.625</v>
      </c>
      <c r="B120">
        <v>65</v>
      </c>
      <c r="C120">
        <v>105</v>
      </c>
      <c r="D120">
        <v>105</v>
      </c>
      <c r="E120">
        <v>89</v>
      </c>
      <c r="F120">
        <v>65</v>
      </c>
      <c r="G120">
        <v>32</v>
      </c>
      <c r="H120">
        <v>15</v>
      </c>
      <c r="I120" s="6">
        <v>86</v>
      </c>
      <c r="J120" s="2">
        <v>68</v>
      </c>
      <c r="M120" s="71"/>
      <c r="N120" s="62"/>
      <c r="O120" s="62"/>
      <c r="P120" s="62"/>
      <c r="Q120" s="62"/>
      <c r="R120" s="62"/>
      <c r="S120" s="62"/>
      <c r="T120" s="62"/>
      <c r="U120" s="62"/>
      <c r="V120" s="62"/>
    </row>
    <row r="121" spans="1:22" x14ac:dyDescent="0.3">
      <c r="A121" s="114">
        <v>0.66666666666666663</v>
      </c>
      <c r="B121">
        <v>73</v>
      </c>
      <c r="C121">
        <v>90</v>
      </c>
      <c r="D121">
        <v>96</v>
      </c>
      <c r="E121">
        <v>84</v>
      </c>
      <c r="F121">
        <v>67</v>
      </c>
      <c r="G121">
        <v>44</v>
      </c>
      <c r="H121">
        <v>23</v>
      </c>
      <c r="I121" s="6">
        <v>82</v>
      </c>
      <c r="J121" s="2">
        <v>68</v>
      </c>
      <c r="M121" s="71"/>
      <c r="N121" s="62"/>
      <c r="O121" s="62"/>
      <c r="P121" s="62"/>
      <c r="Q121" s="62"/>
      <c r="R121" s="62"/>
      <c r="S121" s="62"/>
      <c r="T121" s="62"/>
      <c r="U121" s="62"/>
      <c r="V121" s="62"/>
    </row>
    <row r="122" spans="1:22" x14ac:dyDescent="0.3">
      <c r="A122" s="114">
        <v>0.70833333333333337</v>
      </c>
      <c r="B122">
        <v>59</v>
      </c>
      <c r="C122">
        <v>75</v>
      </c>
      <c r="D122">
        <v>66</v>
      </c>
      <c r="E122">
        <v>75</v>
      </c>
      <c r="F122">
        <v>67</v>
      </c>
      <c r="G122">
        <v>37</v>
      </c>
      <c r="H122">
        <v>23</v>
      </c>
      <c r="I122" s="6">
        <v>68</v>
      </c>
      <c r="J122" s="2">
        <v>57</v>
      </c>
      <c r="M122" s="71"/>
      <c r="N122" s="62"/>
      <c r="O122" s="62"/>
      <c r="P122" s="62"/>
      <c r="Q122" s="62"/>
      <c r="R122" s="62"/>
      <c r="S122" s="62"/>
      <c r="T122" s="62"/>
      <c r="U122" s="62"/>
      <c r="V122" s="62"/>
    </row>
    <row r="123" spans="1:22" x14ac:dyDescent="0.3">
      <c r="A123" s="114">
        <v>0.75</v>
      </c>
      <c r="B123">
        <v>37</v>
      </c>
      <c r="C123">
        <v>33</v>
      </c>
      <c r="D123">
        <v>36</v>
      </c>
      <c r="E123">
        <v>41</v>
      </c>
      <c r="F123">
        <v>23</v>
      </c>
      <c r="G123">
        <v>24</v>
      </c>
      <c r="H123">
        <v>22</v>
      </c>
      <c r="I123" s="6">
        <v>34</v>
      </c>
      <c r="J123" s="2">
        <v>31</v>
      </c>
      <c r="M123" s="71"/>
      <c r="N123" s="62"/>
      <c r="O123" s="62"/>
      <c r="P123" s="62"/>
      <c r="Q123" s="62"/>
      <c r="R123" s="62"/>
      <c r="S123" s="62"/>
      <c r="T123" s="62"/>
      <c r="U123" s="62"/>
      <c r="V123" s="62"/>
    </row>
    <row r="124" spans="1:22" x14ac:dyDescent="0.3">
      <c r="A124" s="114">
        <v>0.79166666666666663</v>
      </c>
      <c r="B124">
        <v>25</v>
      </c>
      <c r="C124">
        <v>35</v>
      </c>
      <c r="D124">
        <v>37</v>
      </c>
      <c r="E124">
        <v>31</v>
      </c>
      <c r="F124">
        <v>27</v>
      </c>
      <c r="G124">
        <v>23</v>
      </c>
      <c r="H124">
        <v>13</v>
      </c>
      <c r="I124" s="6">
        <v>31</v>
      </c>
      <c r="J124" s="2">
        <v>27</v>
      </c>
      <c r="M124" s="71"/>
      <c r="N124" s="62"/>
      <c r="O124" s="62"/>
      <c r="P124" s="62"/>
      <c r="Q124" s="62"/>
      <c r="R124" s="62"/>
      <c r="S124" s="62"/>
      <c r="T124" s="62"/>
      <c r="U124" s="62"/>
      <c r="V124" s="62"/>
    </row>
    <row r="125" spans="1:22" x14ac:dyDescent="0.3">
      <c r="A125" s="114">
        <v>0.83333333333333337</v>
      </c>
      <c r="B125">
        <v>19</v>
      </c>
      <c r="C125">
        <v>21</v>
      </c>
      <c r="D125">
        <v>19</v>
      </c>
      <c r="E125">
        <v>20</v>
      </c>
      <c r="F125">
        <v>17</v>
      </c>
      <c r="G125">
        <v>12</v>
      </c>
      <c r="H125">
        <v>11</v>
      </c>
      <c r="I125" s="6">
        <v>19</v>
      </c>
      <c r="J125" s="2">
        <v>17</v>
      </c>
      <c r="M125" s="59"/>
      <c r="N125" s="62"/>
      <c r="O125" s="62"/>
      <c r="P125" s="62"/>
      <c r="Q125" s="62"/>
      <c r="R125" s="62"/>
      <c r="S125" s="62"/>
      <c r="T125" s="62"/>
      <c r="U125" s="62"/>
      <c r="V125" s="62"/>
    </row>
    <row r="126" spans="1:22" x14ac:dyDescent="0.3">
      <c r="A126" s="114">
        <v>0.875</v>
      </c>
      <c r="B126">
        <v>11</v>
      </c>
      <c r="C126">
        <v>21</v>
      </c>
      <c r="D126">
        <v>11</v>
      </c>
      <c r="E126">
        <v>12</v>
      </c>
      <c r="F126">
        <v>15</v>
      </c>
      <c r="G126">
        <v>8</v>
      </c>
      <c r="H126">
        <v>14</v>
      </c>
      <c r="I126" s="6">
        <v>14</v>
      </c>
      <c r="J126" s="2">
        <v>13</v>
      </c>
      <c r="M126" s="59"/>
      <c r="N126" s="62"/>
      <c r="O126" s="62"/>
      <c r="P126" s="62"/>
      <c r="Q126" s="62"/>
      <c r="R126" s="62"/>
      <c r="S126" s="62"/>
      <c r="T126" s="62"/>
      <c r="U126" s="62"/>
      <c r="V126" s="62"/>
    </row>
    <row r="127" spans="1:22" x14ac:dyDescent="0.3">
      <c r="A127" s="114">
        <v>0.91666666666666663</v>
      </c>
      <c r="B127">
        <v>3</v>
      </c>
      <c r="C127">
        <v>8</v>
      </c>
      <c r="D127">
        <v>14</v>
      </c>
      <c r="E127">
        <v>13</v>
      </c>
      <c r="F127">
        <v>6</v>
      </c>
      <c r="G127">
        <v>1</v>
      </c>
      <c r="H127">
        <v>3</v>
      </c>
      <c r="I127" s="6">
        <v>9</v>
      </c>
      <c r="J127" s="2">
        <v>7</v>
      </c>
      <c r="M127" s="59"/>
      <c r="N127" s="62"/>
      <c r="O127" s="62"/>
      <c r="P127" s="62"/>
      <c r="Q127" s="62"/>
      <c r="R127" s="62"/>
      <c r="S127" s="62"/>
      <c r="T127" s="62"/>
      <c r="U127" s="62"/>
      <c r="V127" s="62"/>
    </row>
    <row r="128" spans="1:22" ht="15" thickBot="1" x14ac:dyDescent="0.35">
      <c r="A128" s="115">
        <v>0.95833333333333337</v>
      </c>
      <c r="B128" s="1">
        <v>3</v>
      </c>
      <c r="C128" s="1">
        <v>1</v>
      </c>
      <c r="D128" s="1">
        <v>2</v>
      </c>
      <c r="E128" s="1">
        <v>1</v>
      </c>
      <c r="F128" s="1">
        <v>9</v>
      </c>
      <c r="G128" s="1">
        <v>4</v>
      </c>
      <c r="H128" s="1">
        <v>6</v>
      </c>
      <c r="I128" s="7">
        <v>3</v>
      </c>
      <c r="J128" s="3">
        <v>4</v>
      </c>
      <c r="M128" s="59"/>
      <c r="N128" s="62"/>
      <c r="O128" s="62"/>
      <c r="P128" s="62"/>
      <c r="Q128" s="62"/>
      <c r="R128" s="62"/>
      <c r="S128" s="62"/>
      <c r="T128" s="62"/>
      <c r="U128" s="62"/>
      <c r="V128" s="62"/>
    </row>
    <row r="129" spans="1:22" x14ac:dyDescent="0.3">
      <c r="A129" s="116"/>
      <c r="I129" s="6"/>
      <c r="J129" s="2"/>
      <c r="M129" s="59"/>
      <c r="N129" s="62"/>
      <c r="O129" s="62"/>
      <c r="P129" s="62"/>
      <c r="Q129" s="62"/>
      <c r="R129" s="62"/>
      <c r="S129" s="62"/>
      <c r="T129" s="62"/>
      <c r="U129" s="62"/>
      <c r="V129" s="62"/>
    </row>
    <row r="130" spans="1:22" x14ac:dyDescent="0.3">
      <c r="A130" s="116" t="s">
        <v>15</v>
      </c>
      <c r="I130" s="6"/>
      <c r="J130" s="2"/>
      <c r="M130" s="59"/>
      <c r="N130" s="62"/>
      <c r="O130" s="62"/>
      <c r="P130" s="62"/>
      <c r="Q130" s="62"/>
      <c r="R130" s="62"/>
      <c r="S130" s="62"/>
      <c r="T130" s="62"/>
      <c r="U130" s="62"/>
      <c r="V130" s="62"/>
    </row>
    <row r="131" spans="1:22" x14ac:dyDescent="0.3">
      <c r="A131" s="116" t="s">
        <v>14</v>
      </c>
      <c r="B131">
        <v>674</v>
      </c>
      <c r="C131">
        <v>707</v>
      </c>
      <c r="D131">
        <v>710</v>
      </c>
      <c r="E131">
        <v>695</v>
      </c>
      <c r="F131">
        <v>649</v>
      </c>
      <c r="G131">
        <v>385</v>
      </c>
      <c r="H131">
        <v>266</v>
      </c>
      <c r="I131" s="6">
        <v>687</v>
      </c>
      <c r="J131" s="2">
        <v>584</v>
      </c>
      <c r="M131" s="59"/>
      <c r="N131" s="62"/>
      <c r="O131" s="62"/>
      <c r="P131" s="62"/>
      <c r="Q131" s="62"/>
      <c r="R131" s="62"/>
      <c r="S131" s="62"/>
      <c r="T131" s="62"/>
      <c r="U131" s="62"/>
      <c r="V131" s="62"/>
    </row>
    <row r="132" spans="1:22" x14ac:dyDescent="0.3">
      <c r="A132" s="116" t="s">
        <v>13</v>
      </c>
      <c r="B132">
        <v>771</v>
      </c>
      <c r="C132">
        <v>829</v>
      </c>
      <c r="D132">
        <v>811</v>
      </c>
      <c r="E132">
        <v>801</v>
      </c>
      <c r="F132">
        <v>739</v>
      </c>
      <c r="G132">
        <v>435</v>
      </c>
      <c r="H132">
        <v>307</v>
      </c>
      <c r="I132" s="6">
        <v>790</v>
      </c>
      <c r="J132" s="2">
        <v>670</v>
      </c>
      <c r="M132" s="59"/>
      <c r="N132" s="62"/>
      <c r="O132" s="62"/>
      <c r="P132" s="66"/>
      <c r="Q132" s="66"/>
      <c r="R132" s="66"/>
      <c r="S132" s="66"/>
      <c r="T132" s="66"/>
      <c r="U132" s="66"/>
      <c r="V132" s="66"/>
    </row>
    <row r="133" spans="1:22" x14ac:dyDescent="0.3">
      <c r="A133" s="116" t="s">
        <v>12</v>
      </c>
      <c r="B133">
        <v>777</v>
      </c>
      <c r="C133">
        <v>838</v>
      </c>
      <c r="D133">
        <v>827</v>
      </c>
      <c r="E133">
        <v>815</v>
      </c>
      <c r="F133">
        <v>754</v>
      </c>
      <c r="G133">
        <v>440</v>
      </c>
      <c r="H133">
        <v>316</v>
      </c>
      <c r="I133" s="6">
        <v>802</v>
      </c>
      <c r="J133" s="2">
        <v>681</v>
      </c>
      <c r="M133" s="59"/>
      <c r="N133" s="62"/>
      <c r="O133" s="62"/>
      <c r="P133" s="62"/>
      <c r="Q133" s="62"/>
      <c r="R133" s="62"/>
      <c r="S133" s="62"/>
      <c r="T133" s="62"/>
      <c r="U133" s="62"/>
      <c r="V133" s="62"/>
    </row>
    <row r="134" spans="1:22" x14ac:dyDescent="0.3">
      <c r="A134" s="116" t="s">
        <v>11</v>
      </c>
      <c r="B134">
        <v>802</v>
      </c>
      <c r="C134">
        <v>858</v>
      </c>
      <c r="D134">
        <v>846</v>
      </c>
      <c r="E134">
        <v>837</v>
      </c>
      <c r="F134">
        <v>777</v>
      </c>
      <c r="G134">
        <v>452</v>
      </c>
      <c r="H134">
        <v>327</v>
      </c>
      <c r="I134" s="6">
        <v>824</v>
      </c>
      <c r="J134" s="2">
        <v>700</v>
      </c>
      <c r="M134" s="59"/>
      <c r="N134" s="62"/>
      <c r="O134" s="4"/>
      <c r="P134" s="62"/>
      <c r="Q134" s="62"/>
      <c r="R134" s="62"/>
      <c r="S134" s="62"/>
      <c r="T134" s="62"/>
      <c r="U134" s="62"/>
      <c r="V134" s="62"/>
    </row>
    <row r="135" spans="1:22" ht="15" thickBot="1" x14ac:dyDescent="0.35">
      <c r="A135" s="117"/>
      <c r="B135" s="1"/>
      <c r="C135" s="1"/>
      <c r="D135" s="1"/>
      <c r="E135" s="1"/>
      <c r="F135" s="1"/>
      <c r="G135" s="1"/>
      <c r="H135" s="1"/>
      <c r="I135" s="7"/>
      <c r="J135" s="3"/>
      <c r="M135" s="59"/>
      <c r="N135" s="62"/>
      <c r="O135" s="62"/>
      <c r="P135" s="66"/>
      <c r="Q135" s="66"/>
      <c r="R135" s="66"/>
      <c r="S135" s="66"/>
      <c r="T135" s="66"/>
      <c r="U135" s="66"/>
      <c r="V135" s="66"/>
    </row>
    <row r="136" spans="1:22" x14ac:dyDescent="0.3">
      <c r="A136" s="116" t="s">
        <v>10</v>
      </c>
      <c r="B136" s="113">
        <v>0.29166666666666669</v>
      </c>
      <c r="C136" s="113">
        <v>0.33333333333333331</v>
      </c>
      <c r="D136" s="113">
        <v>0.33333333333333331</v>
      </c>
      <c r="E136" s="113">
        <v>0.33333333333333331</v>
      </c>
      <c r="F136" s="113">
        <v>0.33333333333333331</v>
      </c>
      <c r="G136" s="113">
        <v>0.45833333333333331</v>
      </c>
      <c r="H136" s="113">
        <v>0.41666666666666669</v>
      </c>
      <c r="I136" s="5">
        <v>0.33333333333333331</v>
      </c>
      <c r="J136" s="64">
        <v>0.33333333333333331</v>
      </c>
      <c r="M136" s="59"/>
      <c r="N136" s="62"/>
      <c r="O136" s="62"/>
      <c r="P136" s="62"/>
      <c r="Q136" s="62"/>
      <c r="R136" s="62"/>
      <c r="S136" s="62"/>
      <c r="T136" s="62"/>
      <c r="U136" s="62"/>
      <c r="V136" s="62"/>
    </row>
    <row r="137" spans="1:22" x14ac:dyDescent="0.3">
      <c r="A137" s="116"/>
      <c r="B137">
        <v>84</v>
      </c>
      <c r="C137">
        <v>101</v>
      </c>
      <c r="D137">
        <v>95</v>
      </c>
      <c r="E137">
        <v>104</v>
      </c>
      <c r="F137">
        <v>108</v>
      </c>
      <c r="G137">
        <v>40</v>
      </c>
      <c r="H137">
        <v>42</v>
      </c>
      <c r="I137" s="6">
        <v>97</v>
      </c>
      <c r="J137" s="2">
        <v>75</v>
      </c>
      <c r="M137" s="62"/>
      <c r="N137" s="62"/>
      <c r="O137" s="62"/>
      <c r="P137" s="62"/>
      <c r="Q137" s="62"/>
      <c r="R137" s="62"/>
      <c r="S137" s="62"/>
      <c r="T137" s="62"/>
      <c r="U137" s="62"/>
      <c r="V137" s="62"/>
    </row>
    <row r="138" spans="1:22" x14ac:dyDescent="0.3">
      <c r="A138" s="116"/>
      <c r="I138" s="6"/>
      <c r="J138" s="2"/>
      <c r="M138" s="62"/>
      <c r="N138" s="62"/>
      <c r="O138" s="62"/>
      <c r="P138" s="62"/>
      <c r="Q138" s="62"/>
      <c r="R138" s="62"/>
      <c r="S138" s="62"/>
      <c r="T138" s="62"/>
      <c r="U138" s="62"/>
      <c r="V138" s="62"/>
    </row>
    <row r="139" spans="1:22" x14ac:dyDescent="0.3">
      <c r="A139" s="116" t="s">
        <v>9</v>
      </c>
      <c r="B139" s="113">
        <v>0.66666666666666663</v>
      </c>
      <c r="C139" s="113">
        <v>0.625</v>
      </c>
      <c r="D139" s="113">
        <v>0.625</v>
      </c>
      <c r="E139" s="113">
        <v>0.625</v>
      </c>
      <c r="F139" s="113">
        <v>0.70833333333333337</v>
      </c>
      <c r="G139" s="113">
        <v>0.58333333333333337</v>
      </c>
      <c r="H139" s="113">
        <v>0.5</v>
      </c>
      <c r="I139" s="5">
        <v>0.625</v>
      </c>
      <c r="J139" s="64">
        <v>0.66666666666666663</v>
      </c>
      <c r="M139" s="59"/>
      <c r="N139" s="62"/>
      <c r="O139" s="62"/>
      <c r="P139" s="62"/>
      <c r="Q139" s="62"/>
      <c r="R139" s="62"/>
      <c r="S139" s="62"/>
      <c r="T139" s="62"/>
      <c r="U139" s="62"/>
      <c r="V139" s="67"/>
    </row>
    <row r="140" spans="1:22" ht="15" thickBot="1" x14ac:dyDescent="0.35">
      <c r="A140" s="117"/>
      <c r="B140" s="1">
        <v>73</v>
      </c>
      <c r="C140" s="1">
        <v>105</v>
      </c>
      <c r="D140" s="1">
        <v>105</v>
      </c>
      <c r="E140" s="1">
        <v>89</v>
      </c>
      <c r="F140" s="1">
        <v>67</v>
      </c>
      <c r="G140" s="1">
        <v>45</v>
      </c>
      <c r="H140" s="1">
        <v>35</v>
      </c>
      <c r="I140" s="7">
        <v>86</v>
      </c>
      <c r="J140" s="3">
        <v>68</v>
      </c>
    </row>
    <row r="142" spans="1:22" x14ac:dyDescent="0.3">
      <c r="A142" s="98" t="s">
        <v>34</v>
      </c>
      <c r="J142" s="118" t="s">
        <v>74</v>
      </c>
    </row>
  </sheetData>
  <mergeCells count="4">
    <mergeCell ref="M98:M100"/>
    <mergeCell ref="A6:A8"/>
    <mergeCell ref="A54:A56"/>
    <mergeCell ref="A102:A104"/>
  </mergeCells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2DFEF-CDE2-48D2-8005-5229916A75A0}">
  <sheetPr>
    <pageSetUpPr fitToPage="1"/>
  </sheetPr>
  <dimension ref="A1:W50"/>
  <sheetViews>
    <sheetView tabSelected="1" topLeftCell="A25" zoomScaleNormal="100" workbookViewId="0">
      <selection activeCell="R46" sqref="R46"/>
    </sheetView>
  </sheetViews>
  <sheetFormatPr defaultColWidth="9.109375" defaultRowHeight="13.2" x14ac:dyDescent="0.25"/>
  <cols>
    <col min="1" max="1" width="23.5546875" style="8" customWidth="1"/>
    <col min="2" max="2" width="15.5546875" style="8" customWidth="1"/>
    <col min="3" max="3" width="9.5546875" style="8" customWidth="1"/>
    <col min="4" max="4" width="9.44140625" style="8" customWidth="1"/>
    <col min="5" max="5" width="12.88671875" style="8" bestFit="1" customWidth="1"/>
    <col min="6" max="7" width="6.6640625" style="8" customWidth="1"/>
    <col min="8" max="8" width="13.109375" style="8" bestFit="1" customWidth="1"/>
    <col min="9" max="9" width="8.88671875" style="8" customWidth="1"/>
    <col min="10" max="10" width="9.44140625" style="8" customWidth="1"/>
    <col min="11" max="16384" width="9.109375" style="8"/>
  </cols>
  <sheetData>
    <row r="1" spans="1:23" ht="16.2" thickBot="1" x14ac:dyDescent="0.35">
      <c r="A1" s="154" t="s">
        <v>16</v>
      </c>
      <c r="B1" s="155"/>
      <c r="C1" s="155"/>
      <c r="D1" s="155"/>
      <c r="E1" s="155"/>
      <c r="F1" s="155"/>
      <c r="G1" s="155"/>
      <c r="H1" s="155"/>
      <c r="I1" s="155"/>
      <c r="J1" s="156"/>
    </row>
    <row r="2" spans="1:23" x14ac:dyDescent="0.25">
      <c r="A2" s="9"/>
      <c r="B2" s="157"/>
      <c r="C2" s="158"/>
      <c r="D2" s="158"/>
      <c r="E2" s="158"/>
      <c r="F2" s="158"/>
      <c r="G2" s="158"/>
      <c r="H2" s="158"/>
      <c r="I2" s="158"/>
      <c r="J2" s="159"/>
    </row>
    <row r="3" spans="1:23" ht="15.6" x14ac:dyDescent="0.3">
      <c r="A3" s="10" t="s">
        <v>17</v>
      </c>
      <c r="B3" s="160" t="s">
        <v>52</v>
      </c>
      <c r="C3" s="161"/>
      <c r="D3" s="161"/>
      <c r="E3" s="161"/>
      <c r="F3" s="161"/>
      <c r="G3" s="161"/>
      <c r="H3" s="161"/>
      <c r="I3" s="161"/>
      <c r="J3" s="162"/>
    </row>
    <row r="4" spans="1:23" ht="14.4" x14ac:dyDescent="0.3">
      <c r="A4" s="11"/>
      <c r="B4" s="160"/>
      <c r="C4" s="161"/>
      <c r="D4" s="161"/>
      <c r="E4" s="161"/>
      <c r="F4" s="161"/>
      <c r="G4" s="161"/>
      <c r="H4" s="161"/>
      <c r="I4" s="161"/>
      <c r="J4" s="162"/>
      <c r="M4"/>
      <c r="N4" s="4"/>
      <c r="O4" s="4"/>
      <c r="Q4"/>
      <c r="R4" s="4"/>
      <c r="S4" s="4"/>
      <c r="T4" s="4"/>
    </row>
    <row r="5" spans="1:23" ht="15.6" x14ac:dyDescent="0.3">
      <c r="A5" s="10" t="s">
        <v>18</v>
      </c>
      <c r="B5" s="160" t="s">
        <v>53</v>
      </c>
      <c r="C5" s="161"/>
      <c r="D5" s="161"/>
      <c r="E5" s="161"/>
      <c r="F5" s="161"/>
      <c r="G5" s="161"/>
      <c r="H5" s="161"/>
      <c r="I5" s="161"/>
      <c r="J5" s="162"/>
      <c r="M5"/>
      <c r="N5" s="4"/>
      <c r="O5" s="4"/>
      <c r="Q5"/>
      <c r="R5" s="4"/>
      <c r="S5" s="4"/>
      <c r="T5" s="4"/>
    </row>
    <row r="6" spans="1:23" ht="15" thickBot="1" x14ac:dyDescent="0.35">
      <c r="A6" s="12"/>
      <c r="B6" s="151"/>
      <c r="C6" s="152"/>
      <c r="D6" s="152"/>
      <c r="E6" s="152"/>
      <c r="F6" s="152"/>
      <c r="G6" s="152"/>
      <c r="H6" s="152"/>
      <c r="I6" s="152"/>
      <c r="J6" s="153"/>
      <c r="M6"/>
      <c r="N6" s="4"/>
      <c r="O6" s="4"/>
      <c r="Q6"/>
      <c r="R6" s="4"/>
      <c r="S6" s="4"/>
      <c r="T6" s="4"/>
    </row>
    <row r="7" spans="1:23" ht="15" thickBot="1" x14ac:dyDescent="0.35">
      <c r="A7" s="13" t="s">
        <v>19</v>
      </c>
      <c r="B7" s="14" t="s">
        <v>20</v>
      </c>
      <c r="C7" s="167" t="s">
        <v>21</v>
      </c>
      <c r="D7" s="168"/>
      <c r="E7" s="15" t="s">
        <v>22</v>
      </c>
      <c r="F7" s="167" t="s">
        <v>21</v>
      </c>
      <c r="G7" s="168"/>
      <c r="H7" s="167" t="s">
        <v>23</v>
      </c>
      <c r="I7" s="169"/>
      <c r="J7" s="168"/>
      <c r="M7"/>
      <c r="N7" s="4"/>
      <c r="O7" s="4"/>
      <c r="Q7"/>
      <c r="R7" s="4"/>
      <c r="S7" s="4"/>
      <c r="T7" s="4"/>
    </row>
    <row r="8" spans="1:23" ht="15" thickBot="1" x14ac:dyDescent="0.35">
      <c r="A8" s="16" t="s">
        <v>50</v>
      </c>
      <c r="B8" s="170" t="s">
        <v>61</v>
      </c>
      <c r="C8" s="171"/>
      <c r="D8" s="172"/>
      <c r="E8" s="170" t="s">
        <v>91</v>
      </c>
      <c r="F8" s="171"/>
      <c r="G8" s="172"/>
      <c r="H8" s="17" t="s">
        <v>21</v>
      </c>
      <c r="I8" s="167" t="s">
        <v>21</v>
      </c>
      <c r="J8" s="168"/>
      <c r="M8"/>
      <c r="N8" s="4"/>
      <c r="O8" s="4"/>
      <c r="P8" s="4"/>
      <c r="Q8"/>
      <c r="R8" s="4"/>
      <c r="S8" s="4"/>
      <c r="T8" s="4"/>
      <c r="U8"/>
      <c r="V8" s="4"/>
      <c r="W8" s="4"/>
    </row>
    <row r="9" spans="1:23" ht="15" thickBot="1" x14ac:dyDescent="0.35">
      <c r="A9" s="18"/>
      <c r="B9" s="19" t="s">
        <v>24</v>
      </c>
      <c r="C9" s="17" t="s">
        <v>25</v>
      </c>
      <c r="D9" s="96" t="s">
        <v>26</v>
      </c>
      <c r="E9" s="17" t="s">
        <v>24</v>
      </c>
      <c r="F9" s="19" t="s">
        <v>25</v>
      </c>
      <c r="G9" s="19" t="s">
        <v>26</v>
      </c>
      <c r="H9" s="17" t="s">
        <v>24</v>
      </c>
      <c r="I9" s="19" t="s">
        <v>25</v>
      </c>
      <c r="J9" s="17" t="s">
        <v>26</v>
      </c>
      <c r="M9"/>
      <c r="N9" s="4"/>
      <c r="O9" s="4"/>
      <c r="P9" s="4"/>
      <c r="Q9"/>
      <c r="R9" s="4"/>
      <c r="S9" s="4"/>
      <c r="T9" s="4"/>
      <c r="U9"/>
      <c r="V9" s="4"/>
      <c r="W9" s="4"/>
    </row>
    <row r="10" spans="1:23" ht="14.4" x14ac:dyDescent="0.3">
      <c r="A10" s="20" t="s">
        <v>54</v>
      </c>
      <c r="B10" s="8">
        <f>'Volume 14 07 25 '!B38</f>
        <v>306</v>
      </c>
      <c r="C10" s="141">
        <f>'Speed 14 07 2025 '!D6</f>
        <v>34</v>
      </c>
      <c r="D10" s="142">
        <f>'Speed 14 07 2025 '!C6</f>
        <v>40.6</v>
      </c>
      <c r="E10" s="143">
        <f>'Volume 14 07 25 '!B86</f>
        <v>496</v>
      </c>
      <c r="F10" s="144">
        <f>'Speed 14 07 2025 '!D24</f>
        <v>32.5</v>
      </c>
      <c r="G10" s="94">
        <f>'Speed 14 07 2025 '!C24</f>
        <v>40.1</v>
      </c>
      <c r="H10" s="145">
        <f t="shared" ref="H10:H15" si="0">B10+E10</f>
        <v>802</v>
      </c>
      <c r="I10" s="146">
        <f t="shared" ref="I10:J15" si="1">AVERAGE(C10,F10)</f>
        <v>33.25</v>
      </c>
      <c r="J10" s="146">
        <f t="shared" si="1"/>
        <v>40.35</v>
      </c>
      <c r="M10"/>
      <c r="N10" s="4"/>
      <c r="O10" s="4"/>
      <c r="P10" s="4"/>
      <c r="Q10"/>
      <c r="R10" s="4"/>
      <c r="S10" s="4"/>
      <c r="T10" s="4"/>
      <c r="U10"/>
      <c r="V10" s="4"/>
      <c r="W10" s="4"/>
    </row>
    <row r="11" spans="1:23" ht="14.4" x14ac:dyDescent="0.3">
      <c r="A11" s="20" t="s">
        <v>55</v>
      </c>
      <c r="B11" s="119">
        <f>'Volume 14 07 25 '!C38</f>
        <v>350</v>
      </c>
      <c r="C11" s="130">
        <f>'Speed 14 07 2025 '!D7</f>
        <v>36</v>
      </c>
      <c r="D11" s="122">
        <f>'Speed 14 07 2025 '!C7</f>
        <v>43.3</v>
      </c>
      <c r="E11" s="48">
        <f>'Volume 14 07 25 '!C86</f>
        <v>508</v>
      </c>
      <c r="F11" s="49">
        <f>'Speed 14 07 2025 '!D25</f>
        <v>34.9</v>
      </c>
      <c r="G11" s="75">
        <f>'Speed 14 07 2025 '!C25</f>
        <v>42.1</v>
      </c>
      <c r="H11" s="45">
        <f t="shared" si="0"/>
        <v>858</v>
      </c>
      <c r="I11" s="47">
        <f t="shared" si="1"/>
        <v>35.450000000000003</v>
      </c>
      <c r="J11" s="47">
        <f t="shared" si="1"/>
        <v>42.7</v>
      </c>
      <c r="M11" s="4"/>
      <c r="N11" s="4"/>
      <c r="O11" s="4"/>
      <c r="P11" s="4"/>
      <c r="Q11" s="4"/>
      <c r="R11" s="4"/>
      <c r="S11" s="4"/>
      <c r="T11" s="4"/>
      <c r="U11"/>
      <c r="V11" s="4"/>
      <c r="W11" s="4"/>
    </row>
    <row r="12" spans="1:23" ht="14.4" x14ac:dyDescent="0.3">
      <c r="A12" s="97" t="s">
        <v>56</v>
      </c>
      <c r="B12" s="119">
        <f>'Volume 14 07 25 '!D38</f>
        <v>332</v>
      </c>
      <c r="C12" s="130">
        <f>'Speed 14 07 2025 '!D8</f>
        <v>34.700000000000003</v>
      </c>
      <c r="D12" s="122">
        <f>'Speed 14 07 2025 '!C8</f>
        <v>42.2</v>
      </c>
      <c r="E12" s="48">
        <f>'Volume 14 07 25 '!D86</f>
        <v>514</v>
      </c>
      <c r="F12" s="49">
        <f>'Speed 14 07 2025 '!D26</f>
        <v>33.299999999999997</v>
      </c>
      <c r="G12" s="46">
        <f>'Speed 14 07 2025 '!C26</f>
        <v>41.4</v>
      </c>
      <c r="H12" s="45">
        <f t="shared" si="0"/>
        <v>846</v>
      </c>
      <c r="I12" s="47">
        <f t="shared" si="1"/>
        <v>34</v>
      </c>
      <c r="J12" s="47">
        <f t="shared" si="1"/>
        <v>41.8</v>
      </c>
      <c r="M12" s="4"/>
      <c r="N12" s="4"/>
      <c r="O12" s="4"/>
      <c r="P12" s="4"/>
      <c r="Q12" s="4"/>
      <c r="R12" s="4"/>
      <c r="S12" s="4"/>
      <c r="T12" s="4"/>
      <c r="U12"/>
      <c r="V12" s="4"/>
      <c r="W12" s="4"/>
    </row>
    <row r="13" spans="1:23" ht="14.4" x14ac:dyDescent="0.3">
      <c r="A13" s="20" t="s">
        <v>57</v>
      </c>
      <c r="B13" s="119">
        <f>'Volume 14 07 25 '!E38</f>
        <v>319</v>
      </c>
      <c r="C13" s="130">
        <f>'Speed 14 07 2025 '!D9</f>
        <v>34.799999999999997</v>
      </c>
      <c r="D13" s="122">
        <f>'Speed 14 07 2025 '!C9</f>
        <v>42.2</v>
      </c>
      <c r="E13" s="48">
        <f>'Volume 14 07 25 '!E86</f>
        <v>518</v>
      </c>
      <c r="F13" s="49">
        <f>'Speed 14 07 2025 '!D27</f>
        <v>33.5</v>
      </c>
      <c r="G13" s="46">
        <f>'Speed 14 07 2025 '!C27</f>
        <v>41.6</v>
      </c>
      <c r="H13" s="45">
        <f t="shared" si="0"/>
        <v>837</v>
      </c>
      <c r="I13" s="47">
        <f t="shared" si="1"/>
        <v>34.15</v>
      </c>
      <c r="J13" s="47">
        <f t="shared" si="1"/>
        <v>41.900000000000006</v>
      </c>
      <c r="M13"/>
      <c r="N13" s="4"/>
      <c r="O13" s="4"/>
      <c r="P13" s="4"/>
      <c r="Q13"/>
      <c r="R13" s="4"/>
      <c r="S13" s="4"/>
      <c r="U13"/>
      <c r="V13" s="4"/>
      <c r="W13" s="4"/>
    </row>
    <row r="14" spans="1:23" ht="14.4" x14ac:dyDescent="0.3">
      <c r="A14" s="20" t="s">
        <v>58</v>
      </c>
      <c r="B14" s="119">
        <f>'Volume 14 07 25 '!F38</f>
        <v>284</v>
      </c>
      <c r="C14" s="130">
        <f>'Speed 14 07 2025 '!D10</f>
        <v>34.299999999999997</v>
      </c>
      <c r="D14" s="122">
        <f>'Speed 14 07 2025 '!C10</f>
        <v>40.4</v>
      </c>
      <c r="E14" s="48">
        <f>'Volume 14 07 25 '!F86</f>
        <v>493</v>
      </c>
      <c r="F14" s="49">
        <f>'Speed 14 07 2025 '!D28</f>
        <v>32.299999999999997</v>
      </c>
      <c r="G14" s="94">
        <f>'Speed 14 07 2025 '!C28</f>
        <v>40</v>
      </c>
      <c r="H14" s="45">
        <f t="shared" si="0"/>
        <v>777</v>
      </c>
      <c r="I14" s="47">
        <f t="shared" si="1"/>
        <v>33.299999999999997</v>
      </c>
      <c r="J14" s="47">
        <f>AVERAGE(D14,G14)</f>
        <v>40.200000000000003</v>
      </c>
      <c r="M14"/>
      <c r="N14" s="4"/>
      <c r="O14" s="4"/>
      <c r="Q14"/>
      <c r="R14" s="4"/>
      <c r="S14" s="4"/>
      <c r="U14"/>
      <c r="V14" s="4"/>
      <c r="W14" s="4"/>
    </row>
    <row r="15" spans="1:23" ht="14.4" x14ac:dyDescent="0.3">
      <c r="A15" s="90" t="s">
        <v>59</v>
      </c>
      <c r="B15" s="120">
        <f>'Volume 14 07 25 '!G38</f>
        <v>194</v>
      </c>
      <c r="C15" s="131">
        <f>'Speed 14 07 2025 '!D11</f>
        <v>34.299999999999997</v>
      </c>
      <c r="D15" s="123">
        <f>'Speed 14 07 2025 '!C11</f>
        <v>41</v>
      </c>
      <c r="E15" s="87">
        <f>'Volume 14 07 25 '!G86</f>
        <v>258</v>
      </c>
      <c r="F15" s="88">
        <f>'Speed 14 07 2025 '!D29</f>
        <v>34</v>
      </c>
      <c r="G15" s="86">
        <f>'Speed 14 07 2025 '!C29</f>
        <v>41.5</v>
      </c>
      <c r="H15" s="85">
        <f t="shared" si="0"/>
        <v>452</v>
      </c>
      <c r="I15" s="89">
        <f t="shared" si="1"/>
        <v>34.15</v>
      </c>
      <c r="J15" s="89">
        <f t="shared" si="1"/>
        <v>41.25</v>
      </c>
      <c r="M15" s="4"/>
      <c r="N15" s="4"/>
      <c r="O15" s="4"/>
      <c r="Q15" s="4"/>
      <c r="R15" s="4"/>
      <c r="S15" s="4"/>
      <c r="U15" s="4"/>
      <c r="V15" s="4"/>
      <c r="W15" s="4"/>
    </row>
    <row r="16" spans="1:23" ht="14.4" x14ac:dyDescent="0.3">
      <c r="A16" s="84" t="s">
        <v>60</v>
      </c>
      <c r="B16" s="120">
        <f>'Volume 14 07 25 '!H38</f>
        <v>141</v>
      </c>
      <c r="C16" s="131">
        <f>'Speed 14 07 2025 '!D12</f>
        <v>34.299999999999997</v>
      </c>
      <c r="D16" s="123">
        <f>'Speed 14 07 2025 '!C12</f>
        <v>41</v>
      </c>
      <c r="E16" s="87">
        <f>'Volume 14 07 25 '!H86</f>
        <v>186</v>
      </c>
      <c r="F16" s="88">
        <f>'Speed 14 07 2025 '!D30</f>
        <v>31.9</v>
      </c>
      <c r="G16" s="86">
        <f>'Speed 14 07 2025 '!C30</f>
        <v>41.6</v>
      </c>
      <c r="H16" s="85">
        <f t="shared" ref="H16" si="2">B16+E16</f>
        <v>327</v>
      </c>
      <c r="I16" s="89">
        <f t="shared" ref="I16" si="3">AVERAGE(C16,F16)</f>
        <v>33.099999999999994</v>
      </c>
      <c r="J16" s="89">
        <f t="shared" ref="J16" si="4">AVERAGE(D16,G16)</f>
        <v>41.3</v>
      </c>
      <c r="M16" s="4"/>
      <c r="N16" s="4"/>
      <c r="O16" s="4"/>
      <c r="Q16" s="4"/>
      <c r="R16" s="4"/>
      <c r="S16" s="4"/>
      <c r="U16" s="4"/>
      <c r="V16" s="4"/>
      <c r="W16" s="4"/>
    </row>
    <row r="17" spans="1:18" ht="13.8" thickBot="1" x14ac:dyDescent="0.3">
      <c r="A17" s="21"/>
      <c r="B17" s="121">
        <f>SUM(B10:B16)</f>
        <v>1926</v>
      </c>
      <c r="C17" s="132">
        <f t="shared" ref="C17:J17" si="5">SUM(C10:C16)</f>
        <v>242.40000000000003</v>
      </c>
      <c r="D17" s="124">
        <f>SUM(D10:D16)</f>
        <v>290.70000000000005</v>
      </c>
      <c r="E17" s="23">
        <f t="shared" si="5"/>
        <v>2973</v>
      </c>
      <c r="F17" s="50">
        <f t="shared" si="5"/>
        <v>232.4</v>
      </c>
      <c r="G17" s="24">
        <f t="shared" si="5"/>
        <v>288.3</v>
      </c>
      <c r="H17" s="22">
        <f t="shared" si="5"/>
        <v>4899</v>
      </c>
      <c r="I17" s="23">
        <f t="shared" si="5"/>
        <v>237.39999999999998</v>
      </c>
      <c r="J17" s="24">
        <f t="shared" si="5"/>
        <v>289.5</v>
      </c>
    </row>
    <row r="18" spans="1:18" ht="13.8" thickBot="1" x14ac:dyDescent="0.3">
      <c r="A18" s="14" t="s">
        <v>27</v>
      </c>
      <c r="B18" s="26"/>
      <c r="C18" s="133"/>
      <c r="D18" s="127"/>
      <c r="E18" s="25"/>
      <c r="F18" s="26"/>
      <c r="G18" s="27"/>
      <c r="H18" s="51"/>
      <c r="I18" s="25"/>
      <c r="J18" s="27"/>
    </row>
    <row r="19" spans="1:18" x14ac:dyDescent="0.25">
      <c r="A19" s="28" t="s">
        <v>28</v>
      </c>
      <c r="B19" s="125">
        <f>B17/7</f>
        <v>275.14285714285717</v>
      </c>
      <c r="C19" s="29">
        <f>C17/7</f>
        <v>34.628571428571433</v>
      </c>
      <c r="D19" s="128">
        <f t="shared" ref="D19:J19" si="6">D17/7</f>
        <v>41.528571428571432</v>
      </c>
      <c r="E19" s="29">
        <f t="shared" si="6"/>
        <v>424.71428571428572</v>
      </c>
      <c r="F19" s="29">
        <f t="shared" si="6"/>
        <v>33.200000000000003</v>
      </c>
      <c r="G19" s="29">
        <f t="shared" si="6"/>
        <v>41.18571428571429</v>
      </c>
      <c r="H19" s="52">
        <f>H17/7</f>
        <v>699.85714285714289</v>
      </c>
      <c r="I19" s="52">
        <f t="shared" si="6"/>
        <v>33.914285714285711</v>
      </c>
      <c r="J19" s="52">
        <f t="shared" si="6"/>
        <v>41.357142857142854</v>
      </c>
    </row>
    <row r="20" spans="1:18" ht="13.8" thickBot="1" x14ac:dyDescent="0.3">
      <c r="A20" s="30" t="s">
        <v>29</v>
      </c>
      <c r="B20" s="126">
        <f>(B17-B15-B16)/5</f>
        <v>318.2</v>
      </c>
      <c r="C20" s="31">
        <f>(C17-C15-C16)/5</f>
        <v>34.760000000000005</v>
      </c>
      <c r="D20" s="129">
        <f t="shared" ref="D20:J20" si="7">(D17-D15-D16)/5</f>
        <v>41.740000000000009</v>
      </c>
      <c r="E20" s="31">
        <f t="shared" si="7"/>
        <v>505.8</v>
      </c>
      <c r="F20" s="31">
        <f t="shared" si="7"/>
        <v>33.299999999999997</v>
      </c>
      <c r="G20" s="31">
        <f t="shared" si="7"/>
        <v>41.040000000000006</v>
      </c>
      <c r="H20" s="78">
        <f t="shared" si="7"/>
        <v>824</v>
      </c>
      <c r="I20" s="78">
        <f t="shared" si="7"/>
        <v>34.029999999999994</v>
      </c>
      <c r="J20" s="78">
        <f t="shared" si="7"/>
        <v>41.39</v>
      </c>
      <c r="K20" s="43"/>
    </row>
    <row r="21" spans="1:18" ht="13.8" thickBot="1" x14ac:dyDescent="0.3">
      <c r="A21" s="182" t="s">
        <v>30</v>
      </c>
      <c r="B21" s="183"/>
      <c r="C21" s="183"/>
      <c r="D21" s="184"/>
      <c r="E21" s="32"/>
      <c r="F21" s="33"/>
      <c r="G21" s="33"/>
      <c r="H21" s="33"/>
      <c r="I21" s="33"/>
      <c r="J21" s="34"/>
    </row>
    <row r="22" spans="1:18" ht="13.8" thickBot="1" x14ac:dyDescent="0.3">
      <c r="A22" s="35" t="s">
        <v>31</v>
      </c>
      <c r="B22" s="13" t="s">
        <v>32</v>
      </c>
      <c r="C22" s="185">
        <f>H20</f>
        <v>824</v>
      </c>
      <c r="D22" s="186"/>
      <c r="E22" s="36"/>
      <c r="F22" s="37"/>
      <c r="G22" s="37"/>
      <c r="H22" s="37"/>
      <c r="I22" s="37"/>
      <c r="J22" s="41"/>
    </row>
    <row r="23" spans="1:18" ht="13.8" thickBot="1" x14ac:dyDescent="0.3">
      <c r="A23" s="38" t="s">
        <v>31</v>
      </c>
      <c r="B23" s="13" t="s">
        <v>33</v>
      </c>
      <c r="C23" s="187">
        <f>I20</f>
        <v>34.029999999999994</v>
      </c>
      <c r="D23" s="188"/>
      <c r="E23" s="36"/>
      <c r="F23" s="37"/>
      <c r="G23" s="37"/>
      <c r="H23" s="37"/>
      <c r="I23" s="37"/>
      <c r="J23" s="41"/>
      <c r="K23" s="163"/>
      <c r="L23" s="164"/>
      <c r="M23" s="164"/>
      <c r="N23" s="164"/>
      <c r="O23" s="164"/>
      <c r="P23" s="164"/>
      <c r="Q23" s="164"/>
      <c r="R23" s="164"/>
    </row>
    <row r="24" spans="1:18" ht="13.8" thickBot="1" x14ac:dyDescent="0.3">
      <c r="A24" s="38" t="s">
        <v>31</v>
      </c>
      <c r="B24" s="17" t="s">
        <v>26</v>
      </c>
      <c r="C24" s="165">
        <f>J20</f>
        <v>41.39</v>
      </c>
      <c r="D24" s="166"/>
      <c r="E24" s="39"/>
      <c r="F24" s="40"/>
      <c r="G24" s="40"/>
      <c r="H24" s="40"/>
      <c r="I24" s="40"/>
      <c r="J24" s="42"/>
    </row>
    <row r="25" spans="1:18" x14ac:dyDescent="0.25">
      <c r="A25" s="32"/>
      <c r="B25" s="33"/>
      <c r="C25" s="33"/>
      <c r="D25" s="33"/>
      <c r="E25" s="33"/>
      <c r="F25" s="33"/>
      <c r="G25" s="33"/>
      <c r="H25" s="33"/>
      <c r="I25" s="33"/>
      <c r="J25" s="34"/>
    </row>
    <row r="26" spans="1:18" ht="13.8" thickBot="1" x14ac:dyDescent="0.3">
      <c r="A26" s="39"/>
      <c r="B26" s="40"/>
      <c r="C26" s="40"/>
      <c r="D26" s="40"/>
      <c r="E26" s="40"/>
      <c r="F26" s="40"/>
      <c r="G26" s="40"/>
      <c r="H26" s="40"/>
      <c r="I26" s="40"/>
      <c r="J26" s="42"/>
    </row>
    <row r="27" spans="1:18" x14ac:dyDescent="0.25">
      <c r="A27" s="37"/>
      <c r="B27" s="37"/>
      <c r="C27" s="37"/>
      <c r="D27" s="37"/>
      <c r="E27" s="32"/>
      <c r="F27" s="33"/>
      <c r="G27" s="33"/>
      <c r="H27" s="33"/>
      <c r="I27" s="33"/>
      <c r="J27" s="34"/>
      <c r="L27" s="44"/>
    </row>
    <row r="28" spans="1:18" x14ac:dyDescent="0.25">
      <c r="E28" s="53"/>
      <c r="F28" s="54"/>
      <c r="G28" s="54"/>
      <c r="H28" s="54"/>
      <c r="I28" s="54"/>
      <c r="J28" s="55"/>
    </row>
    <row r="29" spans="1:18" ht="22.5" customHeight="1" x14ac:dyDescent="0.25">
      <c r="E29" s="53"/>
      <c r="F29" s="54"/>
      <c r="G29" s="54"/>
      <c r="H29" s="54"/>
      <c r="I29" s="54"/>
      <c r="J29" s="55"/>
    </row>
    <row r="30" spans="1:18" x14ac:dyDescent="0.25">
      <c r="E30" s="53"/>
      <c r="F30" s="54"/>
      <c r="G30" s="54"/>
      <c r="H30" s="54"/>
      <c r="I30" s="54"/>
      <c r="J30" s="55"/>
    </row>
    <row r="31" spans="1:18" x14ac:dyDescent="0.25">
      <c r="E31" s="53"/>
      <c r="F31" s="54"/>
      <c r="G31" s="54"/>
      <c r="H31" s="54"/>
      <c r="I31" s="54"/>
      <c r="J31" s="55"/>
    </row>
    <row r="32" spans="1:18" x14ac:dyDescent="0.25">
      <c r="E32" s="53"/>
      <c r="F32" s="54"/>
      <c r="G32" s="54"/>
      <c r="H32" s="54"/>
      <c r="I32" s="54"/>
      <c r="J32" s="55"/>
    </row>
    <row r="33" spans="1:10" x14ac:dyDescent="0.25">
      <c r="E33" s="53"/>
      <c r="F33" s="54"/>
      <c r="G33" s="54"/>
      <c r="H33" s="54"/>
      <c r="I33" s="54"/>
      <c r="J33" s="55"/>
    </row>
    <row r="34" spans="1:10" x14ac:dyDescent="0.25">
      <c r="E34" s="53"/>
      <c r="F34" s="54"/>
      <c r="G34" s="54"/>
      <c r="H34" s="54"/>
      <c r="I34" s="54"/>
      <c r="J34" s="55"/>
    </row>
    <row r="35" spans="1:10" x14ac:dyDescent="0.25">
      <c r="E35" s="53"/>
      <c r="F35" s="54"/>
      <c r="G35" s="54"/>
      <c r="H35" s="54"/>
      <c r="I35" s="54"/>
      <c r="J35" s="55"/>
    </row>
    <row r="36" spans="1:10" x14ac:dyDescent="0.25">
      <c r="E36" s="53"/>
      <c r="F36" s="54"/>
      <c r="G36" s="54"/>
      <c r="H36" s="54"/>
      <c r="I36" s="54"/>
      <c r="J36" s="55"/>
    </row>
    <row r="37" spans="1:10" x14ac:dyDescent="0.25">
      <c r="E37" s="53"/>
      <c r="F37" s="54"/>
      <c r="G37" s="54"/>
      <c r="H37" s="54"/>
      <c r="I37" s="54"/>
      <c r="J37" s="55"/>
    </row>
    <row r="38" spans="1:10" x14ac:dyDescent="0.25">
      <c r="E38" s="53"/>
      <c r="F38" s="54"/>
      <c r="G38" s="54"/>
      <c r="H38" s="54"/>
      <c r="I38" s="54"/>
      <c r="J38" s="55"/>
    </row>
    <row r="39" spans="1:10" x14ac:dyDescent="0.25">
      <c r="E39" s="53"/>
      <c r="F39" s="54"/>
      <c r="G39" s="54"/>
      <c r="H39" s="54"/>
      <c r="I39" s="54"/>
      <c r="J39" s="55"/>
    </row>
    <row r="40" spans="1:10" x14ac:dyDescent="0.25">
      <c r="E40" s="53"/>
      <c r="F40" s="54"/>
      <c r="G40" s="54"/>
      <c r="H40" s="54"/>
      <c r="I40" s="54"/>
      <c r="J40" s="55"/>
    </row>
    <row r="41" spans="1:10" x14ac:dyDescent="0.25">
      <c r="E41" s="53"/>
      <c r="F41" s="54"/>
      <c r="G41" s="54"/>
      <c r="H41" s="54"/>
      <c r="I41" s="54"/>
      <c r="J41" s="55"/>
    </row>
    <row r="42" spans="1:10" x14ac:dyDescent="0.25">
      <c r="E42" s="53"/>
      <c r="F42" s="54"/>
      <c r="G42" s="54"/>
      <c r="H42" s="54"/>
      <c r="I42" s="54"/>
      <c r="J42" s="55"/>
    </row>
    <row r="43" spans="1:10" x14ac:dyDescent="0.25">
      <c r="E43" s="53"/>
      <c r="F43" s="54"/>
      <c r="G43" s="54"/>
      <c r="H43" s="54"/>
      <c r="I43" s="54"/>
      <c r="J43" s="55"/>
    </row>
    <row r="44" spans="1:10" x14ac:dyDescent="0.25">
      <c r="E44" s="53"/>
      <c r="F44" s="54"/>
      <c r="G44" s="54"/>
      <c r="H44" s="54"/>
      <c r="I44" s="54"/>
      <c r="J44" s="55"/>
    </row>
    <row r="45" spans="1:10" x14ac:dyDescent="0.25">
      <c r="E45" s="53"/>
      <c r="F45" s="54"/>
      <c r="G45" s="54"/>
      <c r="H45" s="54"/>
      <c r="I45" s="54"/>
      <c r="J45" s="55"/>
    </row>
    <row r="46" spans="1:10" x14ac:dyDescent="0.25">
      <c r="E46" s="53"/>
      <c r="F46" s="54"/>
      <c r="G46" s="54"/>
      <c r="H46" s="54"/>
      <c r="I46" s="54"/>
      <c r="J46" s="55"/>
    </row>
    <row r="47" spans="1:10" ht="13.8" thickBot="1" x14ac:dyDescent="0.3">
      <c r="E47" s="56"/>
      <c r="F47" s="57"/>
      <c r="G47" s="57"/>
      <c r="H47" s="57"/>
      <c r="I47" s="57"/>
      <c r="J47" s="58"/>
    </row>
    <row r="48" spans="1:10" ht="15" customHeight="1" x14ac:dyDescent="0.25">
      <c r="A48" s="173" t="s">
        <v>90</v>
      </c>
      <c r="B48" s="174"/>
      <c r="C48" s="174"/>
      <c r="D48" s="175"/>
      <c r="E48" s="173" t="s">
        <v>92</v>
      </c>
      <c r="F48" s="174"/>
      <c r="G48" s="174"/>
      <c r="H48" s="174"/>
      <c r="I48" s="174"/>
      <c r="J48" s="175"/>
    </row>
    <row r="49" spans="1:10" ht="15" customHeight="1" x14ac:dyDescent="0.25">
      <c r="A49" s="176"/>
      <c r="B49" s="177"/>
      <c r="C49" s="177"/>
      <c r="D49" s="178"/>
      <c r="E49" s="176"/>
      <c r="F49" s="177"/>
      <c r="G49" s="177"/>
      <c r="H49" s="177"/>
      <c r="I49" s="177"/>
      <c r="J49" s="178"/>
    </row>
    <row r="50" spans="1:10" ht="15.75" customHeight="1" thickBot="1" x14ac:dyDescent="0.3">
      <c r="A50" s="179"/>
      <c r="B50" s="180"/>
      <c r="C50" s="180"/>
      <c r="D50" s="181"/>
      <c r="E50" s="179"/>
      <c r="F50" s="180"/>
      <c r="G50" s="180"/>
      <c r="H50" s="180"/>
      <c r="I50" s="180"/>
      <c r="J50" s="181"/>
    </row>
  </sheetData>
  <mergeCells count="19">
    <mergeCell ref="A48:D50"/>
    <mergeCell ref="E48:J50"/>
    <mergeCell ref="A21:D21"/>
    <mergeCell ref="C22:D22"/>
    <mergeCell ref="C23:D23"/>
    <mergeCell ref="K23:R23"/>
    <mergeCell ref="C24:D24"/>
    <mergeCell ref="C7:D7"/>
    <mergeCell ref="F7:G7"/>
    <mergeCell ref="H7:J7"/>
    <mergeCell ref="B8:D8"/>
    <mergeCell ref="E8:G8"/>
    <mergeCell ref="I8:J8"/>
    <mergeCell ref="B6:J6"/>
    <mergeCell ref="A1:J1"/>
    <mergeCell ref="B2:J2"/>
    <mergeCell ref="B3:J3"/>
    <mergeCell ref="B4:J4"/>
    <mergeCell ref="B5:J5"/>
  </mergeCells>
  <printOptions gridLines="1" gridLinesSet="0"/>
  <pageMargins left="0" right="0" top="0" bottom="0" header="0.51181102362204722" footer="0.51181102362204722"/>
  <pageSetup paperSize="9" scale="87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0479BA81E89640B72465259CF5EBEC" ma:contentTypeVersion="21" ma:contentTypeDescription="Create a new document." ma:contentTypeScope="" ma:versionID="c98e74b2dae4603c3ec5fbfc40bde5c1">
  <xsd:schema xmlns:xsd="http://www.w3.org/2001/XMLSchema" xmlns:xs="http://www.w3.org/2001/XMLSchema" xmlns:p="http://schemas.microsoft.com/office/2006/metadata/properties" xmlns:ns2="7241a8b3-305d-43ef-92c1-8c357887806b" xmlns:ns3="8c2cc43e-a674-4bce-a0d3-b05ac990c106" targetNamespace="http://schemas.microsoft.com/office/2006/metadata/properties" ma:root="true" ma:fieldsID="68a7e59d61b2e76057befac9b50a2f93" ns2:_="" ns3:_="">
    <xsd:import namespace="7241a8b3-305d-43ef-92c1-8c357887806b"/>
    <xsd:import namespace="8c2cc43e-a674-4bce-a0d3-b05ac990c1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Dateandtim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41a8b3-305d-43ef-92c1-8c35788780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818a64a-1f8c-4bac-b51c-a339c42b5c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andtime" ma:index="25" nillable="true" ma:displayName="Date and time" ma:format="DateOnly" ma:internalName="Dateandtime">
      <xsd:simpleType>
        <xsd:restriction base="dms:DateTim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cc43e-a674-4bce-a0d3-b05ac990c10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95d624d-d977-4f9d-90d0-c74f0d1a44bd}" ma:internalName="TaxCatchAll" ma:showField="CatchAllData" ma:web="8c2cc43e-a674-4bce-a0d3-b05ac990c1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41a8b3-305d-43ef-92c1-8c357887806b">
      <Terms xmlns="http://schemas.microsoft.com/office/infopath/2007/PartnerControls"/>
    </lcf76f155ced4ddcb4097134ff3c332f>
    <Dateandtime xmlns="7241a8b3-305d-43ef-92c1-8c357887806b" xsi:nil="true"/>
    <TaxCatchAll xmlns="8c2cc43e-a674-4bce-a0d3-b05ac990c106" xsi:nil="true"/>
  </documentManagement>
</p:properties>
</file>

<file path=customXml/itemProps1.xml><?xml version="1.0" encoding="utf-8"?>
<ds:datastoreItem xmlns:ds="http://schemas.openxmlformats.org/officeDocument/2006/customXml" ds:itemID="{79FF929C-4EF8-4759-B413-0075EEF205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DC3A34-C154-4745-A488-B3C957995BBB}"/>
</file>

<file path=customXml/itemProps3.xml><?xml version="1.0" encoding="utf-8"?>
<ds:datastoreItem xmlns:ds="http://schemas.openxmlformats.org/officeDocument/2006/customXml" ds:itemID="{81452063-5A41-4F46-BBEE-0274F1731083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7241a8b3-305d-43ef-92c1-8c357887806b"/>
    <ds:schemaRef ds:uri="8c2cc43e-a674-4bce-a0d3-b05ac990c106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Speed 14 07 2025 </vt:lpstr>
      <vt:lpstr>Volume 14 07 25 </vt:lpstr>
      <vt:lpstr>Summary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SarahE Smith</dc:creator>
  <cp:lastModifiedBy>Mike Braithwaite</cp:lastModifiedBy>
  <cp:lastPrinted>2023-05-16T13:01:36Z</cp:lastPrinted>
  <dcterms:created xsi:type="dcterms:W3CDTF">2022-03-01T14:17:26Z</dcterms:created>
  <dcterms:modified xsi:type="dcterms:W3CDTF">2025-07-31T15:51:26Z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a1be0c-caeb-4e3c-b135-5eaf1d4132de_Enabled">
    <vt:lpwstr>true</vt:lpwstr>
  </property>
  <property fmtid="{D5CDD505-2E9C-101B-9397-08002B2CF9AE}" pid="3" name="MSIP_Label_aca1be0c-caeb-4e3c-b135-5eaf1d4132de_SetDate">
    <vt:lpwstr>2024-04-11T09:28:10Z</vt:lpwstr>
  </property>
  <property fmtid="{D5CDD505-2E9C-101B-9397-08002B2CF9AE}" pid="4" name="MSIP_Label_aca1be0c-caeb-4e3c-b135-5eaf1d4132de_Method">
    <vt:lpwstr>Standard</vt:lpwstr>
  </property>
  <property fmtid="{D5CDD505-2E9C-101B-9397-08002B2CF9AE}" pid="5" name="MSIP_Label_aca1be0c-caeb-4e3c-b135-5eaf1d4132de_Name">
    <vt:lpwstr>defa4170-0d19-0005-0004-bc88714345d2</vt:lpwstr>
  </property>
  <property fmtid="{D5CDD505-2E9C-101B-9397-08002B2CF9AE}" pid="6" name="MSIP_Label_aca1be0c-caeb-4e3c-b135-5eaf1d4132de_SiteId">
    <vt:lpwstr>b4e05b92-f8ce-46b5-9b24-99ba5c11e5e9</vt:lpwstr>
  </property>
  <property fmtid="{D5CDD505-2E9C-101B-9397-08002B2CF9AE}" pid="7" name="MSIP_Label_aca1be0c-caeb-4e3c-b135-5eaf1d4132de_ActionId">
    <vt:lpwstr>28f006be-774f-4d6f-9ce2-3cec9f16c4bb</vt:lpwstr>
  </property>
  <property fmtid="{D5CDD505-2E9C-101B-9397-08002B2CF9AE}" pid="8" name="MSIP_Label_aca1be0c-caeb-4e3c-b135-5eaf1d4132de_ContentBits">
    <vt:lpwstr>0</vt:lpwstr>
  </property>
  <property fmtid="{D5CDD505-2E9C-101B-9397-08002B2CF9AE}" pid="9" name="ContentTypeId">
    <vt:lpwstr>0x0101006E0479BA81E89640B72465259CF5EBEC</vt:lpwstr>
  </property>
  <property fmtid="{D5CDD505-2E9C-101B-9397-08002B2CF9AE}" pid="10" name="MediaServiceImageTags">
    <vt:lpwstr/>
  </property>
</Properties>
</file>